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OneDrive\デスクトップ\"/>
    </mc:Choice>
  </mc:AlternateContent>
  <xr:revisionPtr revIDLastSave="0" documentId="8_{644AF0E6-7894-4150-9068-B8DA3922C270}" xr6:coauthVersionLast="47" xr6:coauthVersionMax="47" xr10:uidLastSave="{00000000-0000-0000-0000-000000000000}"/>
  <bookViews>
    <workbookView xWindow="-120" yWindow="-120" windowWidth="29040" windowHeight="15720" tabRatio="802" xr2:uid="{00000000-000D-0000-FFFF-FFFF00000000}"/>
  </bookViews>
  <sheets>
    <sheet name="年休管理簿（作成参考例）" sheetId="2" r:id="rId1"/>
    <sheet name="別表（付与日数）" sheetId="3" r:id="rId2"/>
    <sheet name="【説明資料①】年休の管理" sheetId="1" r:id="rId3"/>
    <sheet name="【説明資料②】年5日確実取得" sheetId="4" r:id="rId4"/>
    <sheet name="【参考】時間単位年休について" sheetId="5" r:id="rId5"/>
    <sheet name="【参考２】時間単位年休具体例" sheetId="6" r:id="rId6"/>
  </sheets>
  <definedNames>
    <definedName name="_xlnm.Print_Area" localSheetId="0">'年休管理簿（作成参考例）'!$A$1:$AX$72</definedName>
    <definedName name="勤務年数" localSheetId="5">'年休管理簿（作成参考例）'!#REF!</definedName>
    <definedName name="勤務年数">'年休管理簿（作成参考例）'!#REF!</definedName>
    <definedName name="短1日">'年休管理簿（作成参考例）'!$O$77:$Q$83</definedName>
    <definedName name="短2日">'年休管理簿（作成参考例）'!$L$77:$N$83</definedName>
    <definedName name="短3日">'年休管理簿（作成参考例）'!$I$77:$K$83</definedName>
    <definedName name="短4日">'年休管理簿（作成参考例）'!$D$77:$F$83</definedName>
    <definedName name="通常">'年休管理簿（作成参考例）'!$A$77:$C$83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0" i="2" l="1"/>
  <c r="E23" i="2" l="1"/>
  <c r="E22" i="2"/>
  <c r="AZ6" i="2" l="1"/>
  <c r="AY6" i="2"/>
  <c r="AX18" i="2"/>
  <c r="AX14" i="2"/>
  <c r="AY14" i="2"/>
  <c r="AT6" i="2" l="1"/>
  <c r="AZ10" i="2"/>
  <c r="E7" i="2" l="1"/>
  <c r="E6" i="2"/>
  <c r="E11" i="2"/>
  <c r="E10" i="2"/>
  <c r="E15" i="2"/>
  <c r="E14" i="2"/>
  <c r="E19" i="2"/>
  <c r="E18" i="2"/>
  <c r="E27" i="2"/>
  <c r="E26" i="2"/>
  <c r="F28" i="2" s="1"/>
  <c r="E31" i="2"/>
  <c r="E30" i="2"/>
  <c r="E35" i="2"/>
  <c r="E34" i="2"/>
  <c r="F36" i="2" s="1"/>
  <c r="E39" i="2"/>
  <c r="E38" i="2"/>
  <c r="F40" i="2" s="1"/>
  <c r="E43" i="2"/>
  <c r="E42" i="2"/>
  <c r="F44" i="2" s="1"/>
  <c r="E47" i="2"/>
  <c r="E46" i="2"/>
  <c r="E51" i="2"/>
  <c r="E50" i="2"/>
  <c r="F52" i="2" s="1"/>
  <c r="E55" i="2"/>
  <c r="E54" i="2"/>
  <c r="F56" i="2" s="1"/>
  <c r="E59" i="2"/>
  <c r="E58" i="2"/>
  <c r="F60" i="2" s="1"/>
  <c r="E63" i="2"/>
  <c r="E62" i="2"/>
  <c r="F64" i="2" s="1"/>
  <c r="E67" i="2"/>
  <c r="E66" i="2"/>
  <c r="E71" i="2"/>
  <c r="E70" i="2"/>
  <c r="F12" i="2" l="1"/>
  <c r="I10" i="2" s="1"/>
  <c r="F32" i="2"/>
  <c r="F24" i="2"/>
  <c r="I22" i="2" s="1"/>
  <c r="F48" i="2"/>
  <c r="F8" i="2"/>
  <c r="I6" i="2" s="1"/>
  <c r="I58" i="2"/>
  <c r="K58" i="2" s="1"/>
  <c r="I62" i="2"/>
  <c r="K62" i="2" s="1"/>
  <c r="I54" i="2"/>
  <c r="K54" i="2" s="1"/>
  <c r="I26" i="2"/>
  <c r="W4" i="2"/>
  <c r="Y4" i="2" s="1"/>
  <c r="AA4" i="2" s="1"/>
  <c r="AC4" i="2" s="1"/>
  <c r="AE4" i="2" s="1"/>
  <c r="AG4" i="2" s="1"/>
  <c r="AI4" i="2" s="1"/>
  <c r="AK4" i="2" s="1"/>
  <c r="AM4" i="2" s="1"/>
  <c r="AO4" i="2" s="1"/>
  <c r="AQ4" i="2" s="1"/>
  <c r="Q6" i="2"/>
  <c r="R6" i="2"/>
  <c r="S6" i="2"/>
  <c r="T6" i="2"/>
  <c r="F20" i="2"/>
  <c r="F16" i="2"/>
  <c r="F72" i="2"/>
  <c r="F68" i="2"/>
  <c r="K26" i="2"/>
  <c r="K22" i="2"/>
  <c r="K10" i="2"/>
  <c r="K6" i="2"/>
  <c r="I66" i="2" l="1"/>
  <c r="I14" i="2"/>
  <c r="I70" i="2"/>
  <c r="K70" i="2" s="1"/>
  <c r="I18" i="2"/>
  <c r="K18" i="2" s="1"/>
  <c r="AS6" i="2"/>
  <c r="AU6" i="2" s="1"/>
  <c r="AV6" i="2" s="1"/>
  <c r="Q10" i="2"/>
  <c r="S10" i="2"/>
  <c r="T10" i="2"/>
  <c r="AX10" i="2"/>
  <c r="AT10" i="2" s="1"/>
  <c r="AY10" i="2"/>
  <c r="Q14" i="2"/>
  <c r="R14" i="2"/>
  <c r="S14" i="2"/>
  <c r="T14" i="2"/>
  <c r="AZ14" i="2"/>
  <c r="Q18" i="2"/>
  <c r="R18" i="2"/>
  <c r="S18" i="2"/>
  <c r="T18" i="2"/>
  <c r="AY18" i="2"/>
  <c r="AZ18" i="2"/>
  <c r="Q22" i="2"/>
  <c r="R22" i="2"/>
  <c r="S22" i="2"/>
  <c r="T22" i="2"/>
  <c r="AX22" i="2"/>
  <c r="AY22" i="2"/>
  <c r="AZ22" i="2"/>
  <c r="AT22" i="2" s="1"/>
  <c r="Q26" i="2"/>
  <c r="R26" i="2"/>
  <c r="S26" i="2"/>
  <c r="T26" i="2"/>
  <c r="AX26" i="2"/>
  <c r="AY26" i="2"/>
  <c r="AZ26" i="2"/>
  <c r="Q30" i="2"/>
  <c r="R30" i="2"/>
  <c r="S30" i="2"/>
  <c r="T30" i="2"/>
  <c r="AX30" i="2"/>
  <c r="AY30" i="2"/>
  <c r="AZ30" i="2"/>
  <c r="I30" i="2"/>
  <c r="Q34" i="2"/>
  <c r="R34" i="2"/>
  <c r="S34" i="2"/>
  <c r="T34" i="2"/>
  <c r="AX34" i="2"/>
  <c r="AY34" i="2"/>
  <c r="AZ34" i="2"/>
  <c r="I34" i="2"/>
  <c r="K34" i="2" s="1"/>
  <c r="Q38" i="2"/>
  <c r="R38" i="2"/>
  <c r="S38" i="2"/>
  <c r="T38" i="2"/>
  <c r="AX38" i="2"/>
  <c r="AY38" i="2"/>
  <c r="AZ38" i="2"/>
  <c r="I38" i="2"/>
  <c r="Q42" i="2"/>
  <c r="R42" i="2"/>
  <c r="S42" i="2"/>
  <c r="T42" i="2"/>
  <c r="AX42" i="2"/>
  <c r="AY42" i="2"/>
  <c r="AZ42" i="2"/>
  <c r="I42" i="2"/>
  <c r="Q46" i="2"/>
  <c r="R46" i="2"/>
  <c r="S46" i="2"/>
  <c r="T46" i="2"/>
  <c r="AX46" i="2"/>
  <c r="AY46" i="2"/>
  <c r="AZ46" i="2"/>
  <c r="I46" i="2"/>
  <c r="K46" i="2" s="1"/>
  <c r="Q50" i="2"/>
  <c r="R50" i="2"/>
  <c r="S50" i="2"/>
  <c r="T50" i="2"/>
  <c r="AX50" i="2"/>
  <c r="AY50" i="2"/>
  <c r="AZ50" i="2"/>
  <c r="I50" i="2"/>
  <c r="Q54" i="2"/>
  <c r="R54" i="2"/>
  <c r="S54" i="2"/>
  <c r="T54" i="2"/>
  <c r="AX54" i="2"/>
  <c r="AY54" i="2"/>
  <c r="AZ54" i="2"/>
  <c r="Q58" i="2"/>
  <c r="R58" i="2"/>
  <c r="S58" i="2"/>
  <c r="T58" i="2"/>
  <c r="AX58" i="2"/>
  <c r="AY58" i="2"/>
  <c r="AZ58" i="2"/>
  <c r="Q62" i="2"/>
  <c r="R62" i="2"/>
  <c r="S62" i="2"/>
  <c r="T62" i="2"/>
  <c r="AX62" i="2"/>
  <c r="AY62" i="2"/>
  <c r="AZ62" i="2"/>
  <c r="Q66" i="2"/>
  <c r="R66" i="2"/>
  <c r="S66" i="2"/>
  <c r="T66" i="2"/>
  <c r="AX66" i="2"/>
  <c r="AY66" i="2"/>
  <c r="AZ66" i="2"/>
  <c r="Q70" i="2"/>
  <c r="R70" i="2"/>
  <c r="S70" i="2"/>
  <c r="T70" i="2"/>
  <c r="AX70" i="2"/>
  <c r="AY70" i="2"/>
  <c r="AZ70" i="2"/>
  <c r="K66" i="2"/>
  <c r="K14" i="2"/>
  <c r="K38" i="2"/>
  <c r="K50" i="2"/>
  <c r="K30" i="2"/>
  <c r="K42" i="2"/>
  <c r="AS70" i="2" l="1"/>
  <c r="AT70" i="2"/>
  <c r="AV70" i="2" s="1"/>
  <c r="AU70" i="2"/>
  <c r="AS66" i="2"/>
  <c r="AT66" i="2"/>
  <c r="AV66" i="2" s="1"/>
  <c r="AU66" i="2"/>
  <c r="AS62" i="2"/>
  <c r="AU62" i="2" s="1"/>
  <c r="AT62" i="2"/>
  <c r="AV62" i="2" s="1"/>
  <c r="AT58" i="2"/>
  <c r="AV58" i="2" s="1"/>
  <c r="AS58" i="2"/>
  <c r="AU58" i="2" s="1"/>
  <c r="AT54" i="2"/>
  <c r="AV54" i="2" s="1"/>
  <c r="AS54" i="2"/>
  <c r="AU54" i="2" s="1"/>
  <c r="AT50" i="2"/>
  <c r="AV50" i="2" s="1"/>
  <c r="AS50" i="2"/>
  <c r="AU50" i="2" s="1"/>
  <c r="AS46" i="2"/>
  <c r="AU46" i="2" s="1"/>
  <c r="AT46" i="2"/>
  <c r="AV46" i="2" s="1"/>
  <c r="AS42" i="2"/>
  <c r="AU42" i="2" s="1"/>
  <c r="AT42" i="2"/>
  <c r="AV42" i="2" s="1"/>
  <c r="AS38" i="2"/>
  <c r="AU38" i="2" s="1"/>
  <c r="AT38" i="2"/>
  <c r="AV38" i="2" s="1"/>
  <c r="AS34" i="2"/>
  <c r="AU34" i="2" s="1"/>
  <c r="AT34" i="2"/>
  <c r="AV34" i="2" s="1"/>
  <c r="AS30" i="2"/>
  <c r="AU30" i="2" s="1"/>
  <c r="AT30" i="2"/>
  <c r="AV30" i="2" s="1"/>
  <c r="AT26" i="2"/>
  <c r="AV26" i="2" s="1"/>
  <c r="AS26" i="2"/>
  <c r="AU26" i="2" s="1"/>
  <c r="AT18" i="2"/>
  <c r="AV18" i="2" s="1"/>
  <c r="AS18" i="2"/>
  <c r="AU18" i="2" s="1"/>
  <c r="AT14" i="2"/>
  <c r="AS14" i="2"/>
  <c r="AU14" i="2" s="1"/>
  <c r="AS22" i="2"/>
  <c r="AU22" i="2" s="1"/>
  <c r="AV22" i="2" s="1"/>
  <c r="AS10" i="2"/>
  <c r="AU10" i="2" s="1"/>
  <c r="AV10" i="2" s="1"/>
  <c r="AV1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matsuon</author>
    <author>松尾直彦</author>
  </authors>
  <commentList>
    <comment ref="D4" authorId="0" shapeId="0" xr:uid="{00000000-0006-0000-0000-000001000000}">
      <text>
        <r>
          <rPr>
            <b/>
            <sz val="9"/>
            <color indexed="10"/>
            <rFont val="ＭＳ Ｐゴシック"/>
            <family val="3"/>
            <charset val="128"/>
          </rPr>
          <t>別表</t>
        </r>
        <r>
          <rPr>
            <b/>
            <sz val="9"/>
            <color indexed="81"/>
            <rFont val="ＭＳ Ｐゴシック"/>
            <family val="3"/>
            <charset val="128"/>
          </rPr>
          <t>（下部の別シート）を参考にして、</t>
        </r>
        <r>
          <rPr>
            <b/>
            <sz val="9"/>
            <color indexed="10"/>
            <rFont val="ＭＳ Ｐゴシック"/>
            <family val="3"/>
            <charset val="128"/>
          </rPr>
          <t>所定勤務日数の区分</t>
        </r>
        <r>
          <rPr>
            <b/>
            <sz val="9"/>
            <color indexed="81"/>
            <rFont val="ＭＳ Ｐゴシック"/>
            <family val="3"/>
            <charset val="128"/>
          </rPr>
          <t>を選択します</t>
        </r>
      </text>
    </comment>
    <comment ref="I4" authorId="0" shapeId="0" xr:uid="{00000000-0006-0000-0000-000002000000}">
      <text>
        <r>
          <rPr>
            <b/>
            <sz val="9"/>
            <color indexed="10"/>
            <rFont val="ＭＳ Ｐゴシック"/>
            <family val="3"/>
            <charset val="128"/>
          </rPr>
          <t>左記の計算結果</t>
        </r>
        <r>
          <rPr>
            <b/>
            <sz val="9"/>
            <color indexed="81"/>
            <rFont val="ＭＳ Ｐゴシック"/>
            <family val="3"/>
            <charset val="128"/>
          </rPr>
          <t>を元に、勤務年数区分を選択します</t>
        </r>
      </text>
    </comment>
    <comment ref="T4" authorId="1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【注意点】</t>
        </r>
        <r>
          <rPr>
            <b/>
            <sz val="9"/>
            <color indexed="39"/>
            <rFont val="MS P ゴシック"/>
            <family val="3"/>
            <charset val="128"/>
          </rPr>
          <t>（下部の別シート参照）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・時間年休は、「年５日取得義務化」の算定には</t>
        </r>
        <r>
          <rPr>
            <b/>
            <sz val="9"/>
            <color indexed="10"/>
            <rFont val="MS P ゴシック"/>
            <family val="3"/>
            <charset val="128"/>
          </rPr>
          <t>含めることが出来ません</t>
        </r>
        <r>
          <rPr>
            <b/>
            <sz val="9"/>
            <color indexed="81"/>
            <rFont val="MS P ゴシック"/>
            <family val="3"/>
            <charset val="128"/>
          </rPr>
          <t>。</t>
        </r>
      </text>
    </comment>
    <comment ref="U4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任意の起算月に</t>
        </r>
        <r>
          <rPr>
            <b/>
            <sz val="9"/>
            <color indexed="10"/>
            <rFont val="ＭＳ Ｐゴシック"/>
            <family val="3"/>
            <charset val="128"/>
          </rPr>
          <t>変更</t>
        </r>
        <r>
          <rPr>
            <b/>
            <sz val="9"/>
            <color indexed="81"/>
            <rFont val="ＭＳ Ｐゴシック"/>
            <family val="3"/>
            <charset val="128"/>
          </rPr>
          <t>できます</t>
        </r>
      </text>
    </comment>
    <comment ref="AU4" authorId="1" shapeId="0" xr:uid="{00000000-0006-0000-0000-000005000000}">
      <text>
        <r>
          <rPr>
            <b/>
            <sz val="9"/>
            <color indexed="39"/>
            <rFont val="MS P ゴシック"/>
            <family val="3"/>
            <charset val="128"/>
          </rPr>
          <t>前年度からの繰越日・時間数</t>
        </r>
        <r>
          <rPr>
            <b/>
            <sz val="9"/>
            <color indexed="81"/>
            <rFont val="MS P ゴシック"/>
            <family val="3"/>
            <charset val="128"/>
          </rPr>
          <t>は、（翌年度に繰越さないため）本欄に反映しません。</t>
        </r>
      </text>
    </comment>
    <comment ref="AX4" authorId="1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例えば、時間単位年休を合計９時間取得した場合の取り扱いは次のようになります。
</t>
        </r>
        <r>
          <rPr>
            <b/>
            <sz val="9"/>
            <color indexed="12"/>
            <rFont val="MS P ゴシック"/>
            <family val="3"/>
            <charset val="128"/>
          </rPr>
          <t>例）３時間+３時間+３時間＝９時間
→８時間（１日分）と１時間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（所定７．５時間でも８時間に</t>
        </r>
        <r>
          <rPr>
            <b/>
            <sz val="9"/>
            <color indexed="10"/>
            <rFont val="MS P ゴシック"/>
            <family val="3"/>
            <charset val="128"/>
          </rPr>
          <t>切り上げて</t>
        </r>
        <r>
          <rPr>
            <b/>
            <sz val="9"/>
            <color indexed="81"/>
            <rFont val="MS P ゴシック"/>
            <family val="3"/>
            <charset val="128"/>
          </rPr>
          <t>取り扱います。）</t>
        </r>
      </text>
    </comment>
    <comment ref="AW6" authorId="1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１日の所定時間を</t>
        </r>
        <r>
          <rPr>
            <b/>
            <sz val="9"/>
            <color indexed="10"/>
            <rFont val="MS P ゴシック"/>
            <family val="3"/>
            <charset val="128"/>
          </rPr>
          <t>労働者ごと</t>
        </r>
        <r>
          <rPr>
            <b/>
            <sz val="9"/>
            <color indexed="81"/>
            <rFont val="MS P ゴシック"/>
            <family val="3"/>
            <charset val="128"/>
          </rPr>
          <t>（労働者により異なる場合は、その異なる所定時間）に</t>
        </r>
        <r>
          <rPr>
            <b/>
            <sz val="9"/>
            <color indexed="10"/>
            <rFont val="MS P ゴシック"/>
            <family val="3"/>
            <charset val="128"/>
          </rPr>
          <t>入力してください</t>
        </r>
      </text>
    </comment>
    <comment ref="F8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Excel2010以前のバージョンでは</t>
        </r>
        <r>
          <rPr>
            <b/>
            <sz val="9"/>
            <color indexed="10"/>
            <rFont val="ＭＳ Ｐゴシック"/>
            <family val="3"/>
            <charset val="128"/>
          </rPr>
          <t>自動計算されません</t>
        </r>
        <r>
          <rPr>
            <b/>
            <sz val="9"/>
            <color indexed="81"/>
            <rFont val="ＭＳ Ｐゴシック"/>
            <family val="3"/>
            <charset val="128"/>
          </rPr>
          <t>。
この場合、勤務年数の</t>
        </r>
        <r>
          <rPr>
            <b/>
            <sz val="9"/>
            <color indexed="10"/>
            <rFont val="ＭＳ Ｐゴシック"/>
            <family val="3"/>
            <charset val="128"/>
          </rPr>
          <t>手入力が必要</t>
        </r>
        <r>
          <rPr>
            <b/>
            <sz val="9"/>
            <color indexed="81"/>
            <rFont val="ＭＳ Ｐゴシック"/>
            <family val="3"/>
            <charset val="128"/>
          </rPr>
          <t>です。</t>
        </r>
      </text>
    </comment>
    <comment ref="L8" authorId="1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【時間単位年休の注意点】
</t>
        </r>
        <r>
          <rPr>
            <b/>
            <sz val="9"/>
            <color indexed="39"/>
            <rFont val="MS P ゴシック"/>
            <family val="3"/>
            <charset val="128"/>
          </rPr>
          <t>（下部の別シート【参考】へ）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・時間年休は、「年５日取得義務化」の算定には</t>
        </r>
        <r>
          <rPr>
            <b/>
            <sz val="9"/>
            <color indexed="10"/>
            <rFont val="MS P ゴシック"/>
            <family val="3"/>
            <charset val="128"/>
          </rPr>
          <t>含めることが出来ません</t>
        </r>
        <r>
          <rPr>
            <b/>
            <sz val="9"/>
            <color indexed="81"/>
            <rFont val="MS P ゴシック"/>
            <family val="3"/>
            <charset val="128"/>
          </rPr>
          <t>。
・時間年休制度は、「労使協定」が必要かつ取得時間数の上限があります。</t>
        </r>
      </text>
    </comment>
    <comment ref="D10" authorId="0" shapeId="0" xr:uid="{00000000-0006-0000-0000-00000A000000}">
      <text>
        <r>
          <rPr>
            <b/>
            <sz val="9"/>
            <color indexed="10"/>
            <rFont val="ＭＳ Ｐゴシック"/>
            <family val="3"/>
            <charset val="128"/>
          </rPr>
          <t>別表</t>
        </r>
        <r>
          <rPr>
            <b/>
            <sz val="9"/>
            <color indexed="81"/>
            <rFont val="ＭＳ Ｐゴシック"/>
            <family val="3"/>
            <charset val="128"/>
          </rPr>
          <t>（下部の別シート）を参考にして、</t>
        </r>
        <r>
          <rPr>
            <b/>
            <sz val="9"/>
            <color indexed="10"/>
            <rFont val="ＭＳ Ｐゴシック"/>
            <family val="3"/>
            <charset val="128"/>
          </rPr>
          <t>所定勤務日数の区分</t>
        </r>
        <r>
          <rPr>
            <b/>
            <sz val="9"/>
            <color indexed="81"/>
            <rFont val="ＭＳ Ｐゴシック"/>
            <family val="3"/>
            <charset val="128"/>
          </rPr>
          <t>を▼から選択します</t>
        </r>
      </text>
    </comment>
    <comment ref="AW10" authorId="1" shapeId="0" xr:uid="{00000000-0006-0000-0000-00000B000000}">
      <text>
        <r>
          <rPr>
            <b/>
            <sz val="9"/>
            <color indexed="81"/>
            <rFont val="MS P ゴシック"/>
            <family val="3"/>
            <charset val="128"/>
          </rPr>
          <t>１日の所定時間を</t>
        </r>
        <r>
          <rPr>
            <b/>
            <sz val="9"/>
            <color indexed="10"/>
            <rFont val="MS P ゴシック"/>
            <family val="3"/>
            <charset val="128"/>
          </rPr>
          <t>労働者ごと</t>
        </r>
        <r>
          <rPr>
            <b/>
            <sz val="9"/>
            <color indexed="81"/>
            <rFont val="MS P ゴシック"/>
            <family val="3"/>
            <charset val="128"/>
          </rPr>
          <t>（労働者により異なる場合は、その異なる所定時間）に</t>
        </r>
        <r>
          <rPr>
            <b/>
            <sz val="9"/>
            <color indexed="10"/>
            <rFont val="MS P ゴシック"/>
            <family val="3"/>
            <charset val="128"/>
          </rPr>
          <t>入力してください</t>
        </r>
      </text>
    </comment>
    <comment ref="F12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Excel2010以前のバージョンでは</t>
        </r>
        <r>
          <rPr>
            <b/>
            <sz val="9"/>
            <color indexed="10"/>
            <rFont val="ＭＳ Ｐゴシック"/>
            <family val="3"/>
            <charset val="128"/>
          </rPr>
          <t>自動計算されません</t>
        </r>
        <r>
          <rPr>
            <b/>
            <sz val="9"/>
            <color indexed="81"/>
            <rFont val="ＭＳ Ｐゴシック"/>
            <family val="3"/>
            <charset val="128"/>
          </rPr>
          <t>。
この場合、勤務年数の</t>
        </r>
        <r>
          <rPr>
            <b/>
            <sz val="9"/>
            <color indexed="10"/>
            <rFont val="ＭＳ Ｐゴシック"/>
            <family val="3"/>
            <charset val="128"/>
          </rPr>
          <t>手入力が必要</t>
        </r>
        <r>
          <rPr>
            <b/>
            <sz val="9"/>
            <color indexed="81"/>
            <rFont val="ＭＳ Ｐゴシック"/>
            <family val="3"/>
            <charset val="128"/>
          </rPr>
          <t>です。</t>
        </r>
      </text>
    </comment>
    <comment ref="L12" authorId="1" shapeId="0" xr:uid="{00000000-0006-0000-0000-00000D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【時間単位年休の注意点】
</t>
        </r>
        <r>
          <rPr>
            <b/>
            <sz val="9"/>
            <color indexed="39"/>
            <rFont val="MS P ゴシック"/>
            <family val="3"/>
            <charset val="128"/>
          </rPr>
          <t>（下部の別シート【参考】へ）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・時間年休は、「年５日取得義務化」の算定には</t>
        </r>
        <r>
          <rPr>
            <b/>
            <sz val="9"/>
            <color indexed="10"/>
            <rFont val="MS P ゴシック"/>
            <family val="3"/>
            <charset val="128"/>
          </rPr>
          <t>含めることが出来ません</t>
        </r>
        <r>
          <rPr>
            <b/>
            <sz val="9"/>
            <color indexed="81"/>
            <rFont val="MS P ゴシック"/>
            <family val="3"/>
            <charset val="128"/>
          </rPr>
          <t>。
・時間年休制度は、「労使協定」が必要かつ取得時間数の上限があります。</t>
        </r>
      </text>
    </comment>
    <comment ref="AW14" authorId="1" shapeId="0" xr:uid="{00000000-0006-0000-0000-00000E000000}">
      <text>
        <r>
          <rPr>
            <b/>
            <sz val="9"/>
            <color indexed="81"/>
            <rFont val="MS P ゴシック"/>
            <family val="3"/>
            <charset val="128"/>
          </rPr>
          <t>１日の所定時間を</t>
        </r>
        <r>
          <rPr>
            <b/>
            <sz val="9"/>
            <color indexed="10"/>
            <rFont val="MS P ゴシック"/>
            <family val="3"/>
            <charset val="128"/>
          </rPr>
          <t>労働者ごと</t>
        </r>
        <r>
          <rPr>
            <b/>
            <sz val="9"/>
            <color indexed="81"/>
            <rFont val="MS P ゴシック"/>
            <family val="3"/>
            <charset val="128"/>
          </rPr>
          <t>（労働者により異なる場合は、その異なる所定時間）に</t>
        </r>
        <r>
          <rPr>
            <b/>
            <sz val="9"/>
            <color indexed="10"/>
            <rFont val="MS P ゴシック"/>
            <family val="3"/>
            <charset val="128"/>
          </rPr>
          <t>入力してください</t>
        </r>
      </text>
    </comment>
    <comment ref="L16" authorId="1" shapeId="0" xr:uid="{00000000-0006-0000-0000-00000F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【時間単位年休の注意点】
</t>
        </r>
        <r>
          <rPr>
            <b/>
            <sz val="9"/>
            <color indexed="39"/>
            <rFont val="MS P ゴシック"/>
            <family val="3"/>
            <charset val="128"/>
          </rPr>
          <t>（下部の別シート【参考】へ）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・時間年休は、「年５日取得義務化」の算定には</t>
        </r>
        <r>
          <rPr>
            <b/>
            <sz val="9"/>
            <color indexed="10"/>
            <rFont val="MS P ゴシック"/>
            <family val="3"/>
            <charset val="128"/>
          </rPr>
          <t>含めることが出来ません</t>
        </r>
        <r>
          <rPr>
            <b/>
            <sz val="9"/>
            <color indexed="81"/>
            <rFont val="MS P ゴシック"/>
            <family val="3"/>
            <charset val="128"/>
          </rPr>
          <t>。
・時間年休制度は、「労使協定」が必要かつ取得時間数の上限があります。</t>
        </r>
      </text>
    </comment>
    <comment ref="AW18" authorId="1" shapeId="0" xr:uid="{00000000-0006-0000-0000-000010000000}">
      <text>
        <r>
          <rPr>
            <b/>
            <sz val="9"/>
            <color indexed="81"/>
            <rFont val="MS P ゴシック"/>
            <family val="3"/>
            <charset val="128"/>
          </rPr>
          <t>１日の所定時間を</t>
        </r>
        <r>
          <rPr>
            <b/>
            <sz val="9"/>
            <color indexed="10"/>
            <rFont val="MS P ゴシック"/>
            <family val="3"/>
            <charset val="128"/>
          </rPr>
          <t>労働者ごと</t>
        </r>
        <r>
          <rPr>
            <b/>
            <sz val="9"/>
            <color indexed="81"/>
            <rFont val="MS P ゴシック"/>
            <family val="3"/>
            <charset val="128"/>
          </rPr>
          <t>（労働者により異なる場合は、その異なる所定時間）に</t>
        </r>
        <r>
          <rPr>
            <b/>
            <sz val="9"/>
            <color indexed="10"/>
            <rFont val="MS P ゴシック"/>
            <family val="3"/>
            <charset val="128"/>
          </rPr>
          <t>入力してください</t>
        </r>
      </text>
    </comment>
    <comment ref="L20" authorId="1" shapeId="0" xr:uid="{00000000-0006-0000-0000-00001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【時間単位年休の注意点】
</t>
        </r>
        <r>
          <rPr>
            <b/>
            <sz val="9"/>
            <color indexed="39"/>
            <rFont val="MS P ゴシック"/>
            <family val="3"/>
            <charset val="128"/>
          </rPr>
          <t>（下部の別シート【参考】へ）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・時間年休は、「年５日取得義務化」の算定には</t>
        </r>
        <r>
          <rPr>
            <b/>
            <sz val="9"/>
            <color indexed="10"/>
            <rFont val="MS P ゴシック"/>
            <family val="3"/>
            <charset val="128"/>
          </rPr>
          <t>含めることが出来ません</t>
        </r>
        <r>
          <rPr>
            <b/>
            <sz val="9"/>
            <color indexed="81"/>
            <rFont val="MS P ゴシック"/>
            <family val="3"/>
            <charset val="128"/>
          </rPr>
          <t>。
・時間年休制度は、「労使協定」が必要かつ取得時間数の上限があります。</t>
        </r>
      </text>
    </comment>
    <comment ref="AW22" authorId="1" shapeId="0" xr:uid="{00000000-0006-0000-0000-000012000000}">
      <text>
        <r>
          <rPr>
            <b/>
            <sz val="9"/>
            <color indexed="81"/>
            <rFont val="MS P ゴシック"/>
            <family val="3"/>
            <charset val="128"/>
          </rPr>
          <t>１日の所定時間を</t>
        </r>
        <r>
          <rPr>
            <b/>
            <sz val="9"/>
            <color indexed="10"/>
            <rFont val="MS P ゴシック"/>
            <family val="3"/>
            <charset val="128"/>
          </rPr>
          <t>労働者ごと</t>
        </r>
        <r>
          <rPr>
            <b/>
            <sz val="9"/>
            <color indexed="81"/>
            <rFont val="MS P ゴシック"/>
            <family val="3"/>
            <charset val="128"/>
          </rPr>
          <t>（労働者により異なる場合は、その異なる所定時間）に</t>
        </r>
        <r>
          <rPr>
            <b/>
            <sz val="9"/>
            <color indexed="10"/>
            <rFont val="MS P ゴシック"/>
            <family val="3"/>
            <charset val="128"/>
          </rPr>
          <t>入力してください</t>
        </r>
      </text>
    </comment>
    <comment ref="L24" authorId="1" shapeId="0" xr:uid="{00000000-0006-0000-0000-000013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【時間単位年休の注意点】
</t>
        </r>
        <r>
          <rPr>
            <b/>
            <sz val="9"/>
            <color indexed="39"/>
            <rFont val="MS P ゴシック"/>
            <family val="3"/>
            <charset val="128"/>
          </rPr>
          <t>（下部の別シート【参考】へ）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・時間年休は、「年５日取得義務化」の算定には</t>
        </r>
        <r>
          <rPr>
            <b/>
            <sz val="9"/>
            <color indexed="10"/>
            <rFont val="MS P ゴシック"/>
            <family val="3"/>
            <charset val="128"/>
          </rPr>
          <t>含めることが出来ません</t>
        </r>
        <r>
          <rPr>
            <b/>
            <sz val="9"/>
            <color indexed="81"/>
            <rFont val="MS P ゴシック"/>
            <family val="3"/>
            <charset val="128"/>
          </rPr>
          <t>。
・時間年休制度は、「労使協定」が必要かつ取得時間数の上限があります。</t>
        </r>
      </text>
    </comment>
    <comment ref="AW26" authorId="1" shapeId="0" xr:uid="{00000000-0006-0000-0000-000014000000}">
      <text>
        <r>
          <rPr>
            <b/>
            <sz val="9"/>
            <color indexed="81"/>
            <rFont val="MS P ゴシック"/>
            <family val="3"/>
            <charset val="128"/>
          </rPr>
          <t>１日の所定時間を</t>
        </r>
        <r>
          <rPr>
            <b/>
            <sz val="9"/>
            <color indexed="10"/>
            <rFont val="MS P ゴシック"/>
            <family val="3"/>
            <charset val="128"/>
          </rPr>
          <t>労働者ごと</t>
        </r>
        <r>
          <rPr>
            <b/>
            <sz val="9"/>
            <color indexed="81"/>
            <rFont val="MS P ゴシック"/>
            <family val="3"/>
            <charset val="128"/>
          </rPr>
          <t>（労働者により異なる場合は、その異なる所定時間）に</t>
        </r>
        <r>
          <rPr>
            <b/>
            <sz val="9"/>
            <color indexed="10"/>
            <rFont val="MS P ゴシック"/>
            <family val="3"/>
            <charset val="128"/>
          </rPr>
          <t>入力してください</t>
        </r>
      </text>
    </comment>
    <comment ref="L28" authorId="1" shapeId="0" xr:uid="{00000000-0006-0000-0000-000015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【時間単位年休の注意点】
</t>
        </r>
        <r>
          <rPr>
            <b/>
            <sz val="9"/>
            <color indexed="39"/>
            <rFont val="MS P ゴシック"/>
            <family val="3"/>
            <charset val="128"/>
          </rPr>
          <t>（下部の別シート【参考】へ）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・時間年休は、「年５日取得義務化」の算定には</t>
        </r>
        <r>
          <rPr>
            <b/>
            <sz val="9"/>
            <color indexed="10"/>
            <rFont val="MS P ゴシック"/>
            <family val="3"/>
            <charset val="128"/>
          </rPr>
          <t>含めることが出来ません</t>
        </r>
        <r>
          <rPr>
            <b/>
            <sz val="9"/>
            <color indexed="81"/>
            <rFont val="MS P ゴシック"/>
            <family val="3"/>
            <charset val="128"/>
          </rPr>
          <t>。
・時間年休制度は、「労使協定」が必要かつ取得時間数の上限があります。</t>
        </r>
      </text>
    </comment>
    <comment ref="AW30" authorId="1" shapeId="0" xr:uid="{00000000-0006-0000-0000-000016000000}">
      <text>
        <r>
          <rPr>
            <b/>
            <sz val="9"/>
            <color indexed="81"/>
            <rFont val="MS P ゴシック"/>
            <family val="3"/>
            <charset val="128"/>
          </rPr>
          <t>１日の所定時間を</t>
        </r>
        <r>
          <rPr>
            <b/>
            <sz val="9"/>
            <color indexed="10"/>
            <rFont val="MS P ゴシック"/>
            <family val="3"/>
            <charset val="128"/>
          </rPr>
          <t>労働者ごと</t>
        </r>
        <r>
          <rPr>
            <b/>
            <sz val="9"/>
            <color indexed="81"/>
            <rFont val="MS P ゴシック"/>
            <family val="3"/>
            <charset val="128"/>
          </rPr>
          <t>（労働者により異なる場合は、その異なる所定時間）に</t>
        </r>
        <r>
          <rPr>
            <b/>
            <sz val="9"/>
            <color indexed="10"/>
            <rFont val="MS P ゴシック"/>
            <family val="3"/>
            <charset val="128"/>
          </rPr>
          <t>入力してください</t>
        </r>
      </text>
    </comment>
    <comment ref="L32" authorId="1" shapeId="0" xr:uid="{00000000-0006-0000-0000-000017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【時間単位年休の注意点】
</t>
        </r>
        <r>
          <rPr>
            <b/>
            <sz val="9"/>
            <color indexed="39"/>
            <rFont val="MS P ゴシック"/>
            <family val="3"/>
            <charset val="128"/>
          </rPr>
          <t>（下部の別シート【参考】へ）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・時間年休は、「年５日取得義務化」の算定には</t>
        </r>
        <r>
          <rPr>
            <b/>
            <sz val="9"/>
            <color indexed="10"/>
            <rFont val="MS P ゴシック"/>
            <family val="3"/>
            <charset val="128"/>
          </rPr>
          <t>含めることが出来ません</t>
        </r>
        <r>
          <rPr>
            <b/>
            <sz val="9"/>
            <color indexed="81"/>
            <rFont val="MS P ゴシック"/>
            <family val="3"/>
            <charset val="128"/>
          </rPr>
          <t>。
・時間年休制度は、「労使協定」が必要かつ取得時間数の上限があります。</t>
        </r>
      </text>
    </comment>
    <comment ref="AW34" authorId="1" shapeId="0" xr:uid="{00000000-0006-0000-0000-000018000000}">
      <text>
        <r>
          <rPr>
            <b/>
            <sz val="9"/>
            <color indexed="81"/>
            <rFont val="MS P ゴシック"/>
            <family val="3"/>
            <charset val="128"/>
          </rPr>
          <t>１日の所定時間を</t>
        </r>
        <r>
          <rPr>
            <b/>
            <sz val="9"/>
            <color indexed="10"/>
            <rFont val="MS P ゴシック"/>
            <family val="3"/>
            <charset val="128"/>
          </rPr>
          <t>労働者ごと</t>
        </r>
        <r>
          <rPr>
            <b/>
            <sz val="9"/>
            <color indexed="81"/>
            <rFont val="MS P ゴシック"/>
            <family val="3"/>
            <charset val="128"/>
          </rPr>
          <t>（労働者により異なる場合は、その異なる所定時間）に</t>
        </r>
        <r>
          <rPr>
            <b/>
            <sz val="9"/>
            <color indexed="10"/>
            <rFont val="MS P ゴシック"/>
            <family val="3"/>
            <charset val="128"/>
          </rPr>
          <t>入力してください</t>
        </r>
      </text>
    </comment>
    <comment ref="L36" authorId="1" shapeId="0" xr:uid="{00000000-0006-0000-0000-000019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【時間単位年休の注意点】
</t>
        </r>
        <r>
          <rPr>
            <b/>
            <sz val="9"/>
            <color indexed="39"/>
            <rFont val="MS P ゴシック"/>
            <family val="3"/>
            <charset val="128"/>
          </rPr>
          <t>（下部の別シート【参考】へ）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・時間年休は、「年５日取得義務化」の算定には</t>
        </r>
        <r>
          <rPr>
            <b/>
            <sz val="9"/>
            <color indexed="10"/>
            <rFont val="MS P ゴシック"/>
            <family val="3"/>
            <charset val="128"/>
          </rPr>
          <t>含めることが出来ません</t>
        </r>
        <r>
          <rPr>
            <b/>
            <sz val="9"/>
            <color indexed="81"/>
            <rFont val="MS P ゴシック"/>
            <family val="3"/>
            <charset val="128"/>
          </rPr>
          <t>。
・時間年休制度は、「労使協定」が必要かつ取得時間数の上限があります。</t>
        </r>
      </text>
    </comment>
    <comment ref="AW38" authorId="1" shapeId="0" xr:uid="{00000000-0006-0000-0000-00001A000000}">
      <text>
        <r>
          <rPr>
            <b/>
            <sz val="9"/>
            <color indexed="81"/>
            <rFont val="MS P ゴシック"/>
            <family val="3"/>
            <charset val="128"/>
          </rPr>
          <t>１日の所定時間を</t>
        </r>
        <r>
          <rPr>
            <b/>
            <sz val="9"/>
            <color indexed="10"/>
            <rFont val="MS P ゴシック"/>
            <family val="3"/>
            <charset val="128"/>
          </rPr>
          <t>労働者ごと</t>
        </r>
        <r>
          <rPr>
            <b/>
            <sz val="9"/>
            <color indexed="81"/>
            <rFont val="MS P ゴシック"/>
            <family val="3"/>
            <charset val="128"/>
          </rPr>
          <t>（労働者により異なる場合は、その異なる所定時間）に</t>
        </r>
        <r>
          <rPr>
            <b/>
            <sz val="9"/>
            <color indexed="10"/>
            <rFont val="MS P ゴシック"/>
            <family val="3"/>
            <charset val="128"/>
          </rPr>
          <t>入力してください</t>
        </r>
      </text>
    </comment>
    <comment ref="L40" authorId="1" shapeId="0" xr:uid="{00000000-0006-0000-0000-00001B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【時間単位年休の注意点】
</t>
        </r>
        <r>
          <rPr>
            <b/>
            <sz val="9"/>
            <color indexed="39"/>
            <rFont val="MS P ゴシック"/>
            <family val="3"/>
            <charset val="128"/>
          </rPr>
          <t>（下部の別シート【参考】へ）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・時間年休は、「年５日取得義務化」の算定には</t>
        </r>
        <r>
          <rPr>
            <b/>
            <sz val="9"/>
            <color indexed="10"/>
            <rFont val="MS P ゴシック"/>
            <family val="3"/>
            <charset val="128"/>
          </rPr>
          <t>含めることが出来ません</t>
        </r>
        <r>
          <rPr>
            <b/>
            <sz val="9"/>
            <color indexed="81"/>
            <rFont val="MS P ゴシック"/>
            <family val="3"/>
            <charset val="128"/>
          </rPr>
          <t>。
・時間年休制度は、「労使協定」が必要かつ取得時間数の上限があります。</t>
        </r>
      </text>
    </comment>
    <comment ref="AW42" authorId="1" shapeId="0" xr:uid="{00000000-0006-0000-0000-00001C000000}">
      <text>
        <r>
          <rPr>
            <b/>
            <sz val="9"/>
            <color indexed="81"/>
            <rFont val="MS P ゴシック"/>
            <family val="3"/>
            <charset val="128"/>
          </rPr>
          <t>１日の所定時間を</t>
        </r>
        <r>
          <rPr>
            <b/>
            <sz val="9"/>
            <color indexed="10"/>
            <rFont val="MS P ゴシック"/>
            <family val="3"/>
            <charset val="128"/>
          </rPr>
          <t>労働者ごと</t>
        </r>
        <r>
          <rPr>
            <b/>
            <sz val="9"/>
            <color indexed="81"/>
            <rFont val="MS P ゴシック"/>
            <family val="3"/>
            <charset val="128"/>
          </rPr>
          <t>（労働者により異なる場合は、その異なる所定時間）に</t>
        </r>
        <r>
          <rPr>
            <b/>
            <sz val="9"/>
            <color indexed="10"/>
            <rFont val="MS P ゴシック"/>
            <family val="3"/>
            <charset val="128"/>
          </rPr>
          <t>入力してください</t>
        </r>
      </text>
    </comment>
    <comment ref="L44" authorId="1" shapeId="0" xr:uid="{00000000-0006-0000-0000-00001D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【時間単位年休の注意点】
</t>
        </r>
        <r>
          <rPr>
            <b/>
            <sz val="9"/>
            <color indexed="39"/>
            <rFont val="MS P ゴシック"/>
            <family val="3"/>
            <charset val="128"/>
          </rPr>
          <t>（下部の別シート【参考】へ）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・時間年休は、「年５日取得義務化」の算定には</t>
        </r>
        <r>
          <rPr>
            <b/>
            <sz val="9"/>
            <color indexed="10"/>
            <rFont val="MS P ゴシック"/>
            <family val="3"/>
            <charset val="128"/>
          </rPr>
          <t>含めることが出来ません</t>
        </r>
        <r>
          <rPr>
            <b/>
            <sz val="9"/>
            <color indexed="81"/>
            <rFont val="MS P ゴシック"/>
            <family val="3"/>
            <charset val="128"/>
          </rPr>
          <t>。
・時間年休制度は、「労使協定」が必要かつ取得時間数の上限があります。</t>
        </r>
      </text>
    </comment>
    <comment ref="AW46" authorId="1" shapeId="0" xr:uid="{00000000-0006-0000-0000-00001E000000}">
      <text>
        <r>
          <rPr>
            <b/>
            <sz val="9"/>
            <color indexed="81"/>
            <rFont val="MS P ゴシック"/>
            <family val="3"/>
            <charset val="128"/>
          </rPr>
          <t>１日の所定時間を</t>
        </r>
        <r>
          <rPr>
            <b/>
            <sz val="9"/>
            <color indexed="10"/>
            <rFont val="MS P ゴシック"/>
            <family val="3"/>
            <charset val="128"/>
          </rPr>
          <t>労働者ごと</t>
        </r>
        <r>
          <rPr>
            <b/>
            <sz val="9"/>
            <color indexed="81"/>
            <rFont val="MS P ゴシック"/>
            <family val="3"/>
            <charset val="128"/>
          </rPr>
          <t>（労働者により異なる場合は、その異なる所定時間）に</t>
        </r>
        <r>
          <rPr>
            <b/>
            <sz val="9"/>
            <color indexed="10"/>
            <rFont val="MS P ゴシック"/>
            <family val="3"/>
            <charset val="128"/>
          </rPr>
          <t>入力してください</t>
        </r>
      </text>
    </comment>
    <comment ref="L48" authorId="1" shapeId="0" xr:uid="{00000000-0006-0000-0000-00001F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【時間単位年休の注意点】
</t>
        </r>
        <r>
          <rPr>
            <b/>
            <sz val="9"/>
            <color indexed="39"/>
            <rFont val="MS P ゴシック"/>
            <family val="3"/>
            <charset val="128"/>
          </rPr>
          <t>（下部の別シート【参考】へ）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・時間年休は、「年５日取得義務化」の算定には</t>
        </r>
        <r>
          <rPr>
            <b/>
            <sz val="9"/>
            <color indexed="10"/>
            <rFont val="MS P ゴシック"/>
            <family val="3"/>
            <charset val="128"/>
          </rPr>
          <t>含めることが出来ません</t>
        </r>
        <r>
          <rPr>
            <b/>
            <sz val="9"/>
            <color indexed="81"/>
            <rFont val="MS P ゴシック"/>
            <family val="3"/>
            <charset val="128"/>
          </rPr>
          <t>。
・時間年休制度は、「労使協定」が必要かつ取得時間数の上限があります。</t>
        </r>
      </text>
    </comment>
    <comment ref="AW50" authorId="1" shapeId="0" xr:uid="{00000000-0006-0000-0000-000020000000}">
      <text>
        <r>
          <rPr>
            <b/>
            <sz val="9"/>
            <color indexed="81"/>
            <rFont val="MS P ゴシック"/>
            <family val="3"/>
            <charset val="128"/>
          </rPr>
          <t>１日の所定時間を</t>
        </r>
        <r>
          <rPr>
            <b/>
            <sz val="9"/>
            <color indexed="10"/>
            <rFont val="MS P ゴシック"/>
            <family val="3"/>
            <charset val="128"/>
          </rPr>
          <t>労働者ごと</t>
        </r>
        <r>
          <rPr>
            <b/>
            <sz val="9"/>
            <color indexed="81"/>
            <rFont val="MS P ゴシック"/>
            <family val="3"/>
            <charset val="128"/>
          </rPr>
          <t>（労働者により異なる場合は、その異なる所定時間）に</t>
        </r>
        <r>
          <rPr>
            <b/>
            <sz val="9"/>
            <color indexed="10"/>
            <rFont val="MS P ゴシック"/>
            <family val="3"/>
            <charset val="128"/>
          </rPr>
          <t>入力してください</t>
        </r>
      </text>
    </comment>
    <comment ref="L52" authorId="1" shapeId="0" xr:uid="{00000000-0006-0000-0000-00002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【時間単位年休の注意点】
</t>
        </r>
        <r>
          <rPr>
            <b/>
            <sz val="9"/>
            <color indexed="39"/>
            <rFont val="MS P ゴシック"/>
            <family val="3"/>
            <charset val="128"/>
          </rPr>
          <t>（下部の別シート【参考】へ）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・時間年休は、「年５日取得義務化」の算定には</t>
        </r>
        <r>
          <rPr>
            <b/>
            <sz val="9"/>
            <color indexed="10"/>
            <rFont val="MS P ゴシック"/>
            <family val="3"/>
            <charset val="128"/>
          </rPr>
          <t>含めることが出来ません</t>
        </r>
        <r>
          <rPr>
            <b/>
            <sz val="9"/>
            <color indexed="81"/>
            <rFont val="MS P ゴシック"/>
            <family val="3"/>
            <charset val="128"/>
          </rPr>
          <t>。
・時間年休制度は、「労使協定」が必要かつ取得時間数の上限があります。</t>
        </r>
      </text>
    </comment>
    <comment ref="AW54" authorId="1" shapeId="0" xr:uid="{00000000-0006-0000-0000-000022000000}">
      <text>
        <r>
          <rPr>
            <b/>
            <sz val="9"/>
            <color indexed="81"/>
            <rFont val="MS P ゴシック"/>
            <family val="3"/>
            <charset val="128"/>
          </rPr>
          <t>１日の所定時間を</t>
        </r>
        <r>
          <rPr>
            <b/>
            <sz val="9"/>
            <color indexed="10"/>
            <rFont val="MS P ゴシック"/>
            <family val="3"/>
            <charset val="128"/>
          </rPr>
          <t>労働者ごと</t>
        </r>
        <r>
          <rPr>
            <b/>
            <sz val="9"/>
            <color indexed="81"/>
            <rFont val="MS P ゴシック"/>
            <family val="3"/>
            <charset val="128"/>
          </rPr>
          <t>（労働者により異なる場合は、その異なる所定時間）に</t>
        </r>
        <r>
          <rPr>
            <b/>
            <sz val="9"/>
            <color indexed="10"/>
            <rFont val="MS P ゴシック"/>
            <family val="3"/>
            <charset val="128"/>
          </rPr>
          <t>入力してください</t>
        </r>
      </text>
    </comment>
    <comment ref="L56" authorId="1" shapeId="0" xr:uid="{00000000-0006-0000-0000-000023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【時間単位年休の注意点】
</t>
        </r>
        <r>
          <rPr>
            <b/>
            <sz val="9"/>
            <color indexed="39"/>
            <rFont val="MS P ゴシック"/>
            <family val="3"/>
            <charset val="128"/>
          </rPr>
          <t>（下部の別シート【参考】へ）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・時間年休は、「年５日取得義務化」の算定には</t>
        </r>
        <r>
          <rPr>
            <b/>
            <sz val="9"/>
            <color indexed="10"/>
            <rFont val="MS P ゴシック"/>
            <family val="3"/>
            <charset val="128"/>
          </rPr>
          <t>含めることが出来ません</t>
        </r>
        <r>
          <rPr>
            <b/>
            <sz val="9"/>
            <color indexed="81"/>
            <rFont val="MS P ゴシック"/>
            <family val="3"/>
            <charset val="128"/>
          </rPr>
          <t>。
・時間年休制度は、「労使協定」が必要かつ取得時間数の上限があります。</t>
        </r>
      </text>
    </comment>
    <comment ref="AW58" authorId="1" shapeId="0" xr:uid="{00000000-0006-0000-0000-000024000000}">
      <text>
        <r>
          <rPr>
            <b/>
            <sz val="9"/>
            <color indexed="81"/>
            <rFont val="MS P ゴシック"/>
            <family val="3"/>
            <charset val="128"/>
          </rPr>
          <t>１日の所定時間を</t>
        </r>
        <r>
          <rPr>
            <b/>
            <sz val="9"/>
            <color indexed="10"/>
            <rFont val="MS P ゴシック"/>
            <family val="3"/>
            <charset val="128"/>
          </rPr>
          <t>労働者ごと</t>
        </r>
        <r>
          <rPr>
            <b/>
            <sz val="9"/>
            <color indexed="81"/>
            <rFont val="MS P ゴシック"/>
            <family val="3"/>
            <charset val="128"/>
          </rPr>
          <t>（労働者により異なる場合は、その異なる所定時間）に</t>
        </r>
        <r>
          <rPr>
            <b/>
            <sz val="9"/>
            <color indexed="10"/>
            <rFont val="MS P ゴシック"/>
            <family val="3"/>
            <charset val="128"/>
          </rPr>
          <t>入力してください</t>
        </r>
      </text>
    </comment>
    <comment ref="L60" authorId="1" shapeId="0" xr:uid="{00000000-0006-0000-0000-000025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【時間単位年休の注意点】
</t>
        </r>
        <r>
          <rPr>
            <b/>
            <sz val="9"/>
            <color indexed="39"/>
            <rFont val="MS P ゴシック"/>
            <family val="3"/>
            <charset val="128"/>
          </rPr>
          <t>（下部の別シート【参考】へ）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・時間年休は、「年５日取得義務化」の算定には</t>
        </r>
        <r>
          <rPr>
            <b/>
            <sz val="9"/>
            <color indexed="10"/>
            <rFont val="MS P ゴシック"/>
            <family val="3"/>
            <charset val="128"/>
          </rPr>
          <t>含めることが出来ません</t>
        </r>
        <r>
          <rPr>
            <b/>
            <sz val="9"/>
            <color indexed="81"/>
            <rFont val="MS P ゴシック"/>
            <family val="3"/>
            <charset val="128"/>
          </rPr>
          <t>。
・時間年休制度は、「労使協定」が必要かつ取得時間数の上限があります。</t>
        </r>
      </text>
    </comment>
    <comment ref="AW62" authorId="1" shapeId="0" xr:uid="{00000000-0006-0000-0000-000026000000}">
      <text>
        <r>
          <rPr>
            <b/>
            <sz val="9"/>
            <color indexed="81"/>
            <rFont val="MS P ゴシック"/>
            <family val="3"/>
            <charset val="128"/>
          </rPr>
          <t>１日の所定時間を</t>
        </r>
        <r>
          <rPr>
            <b/>
            <sz val="9"/>
            <color indexed="10"/>
            <rFont val="MS P ゴシック"/>
            <family val="3"/>
            <charset val="128"/>
          </rPr>
          <t>労働者ごと</t>
        </r>
        <r>
          <rPr>
            <b/>
            <sz val="9"/>
            <color indexed="81"/>
            <rFont val="MS P ゴシック"/>
            <family val="3"/>
            <charset val="128"/>
          </rPr>
          <t>（労働者により異なる場合は、その異なる所定時間）に</t>
        </r>
        <r>
          <rPr>
            <b/>
            <sz val="9"/>
            <color indexed="10"/>
            <rFont val="MS P ゴシック"/>
            <family val="3"/>
            <charset val="128"/>
          </rPr>
          <t>入力してください</t>
        </r>
      </text>
    </comment>
    <comment ref="L64" authorId="1" shapeId="0" xr:uid="{00000000-0006-0000-0000-000027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【時間単位年休の注意点】
</t>
        </r>
        <r>
          <rPr>
            <b/>
            <sz val="9"/>
            <color indexed="39"/>
            <rFont val="MS P ゴシック"/>
            <family val="3"/>
            <charset val="128"/>
          </rPr>
          <t>（下部の別シート【参考】へ）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・時間年休は、「年５日取得義務化」の算定には</t>
        </r>
        <r>
          <rPr>
            <b/>
            <sz val="9"/>
            <color indexed="10"/>
            <rFont val="MS P ゴシック"/>
            <family val="3"/>
            <charset val="128"/>
          </rPr>
          <t>含めることが出来ません</t>
        </r>
        <r>
          <rPr>
            <b/>
            <sz val="9"/>
            <color indexed="81"/>
            <rFont val="MS P ゴシック"/>
            <family val="3"/>
            <charset val="128"/>
          </rPr>
          <t>。
・時間年休制度は、「労使協定」が必要かつ取得時間数の上限があります。</t>
        </r>
      </text>
    </comment>
    <comment ref="AW66" authorId="1" shapeId="0" xr:uid="{00000000-0006-0000-0000-000028000000}">
      <text>
        <r>
          <rPr>
            <b/>
            <sz val="9"/>
            <color indexed="81"/>
            <rFont val="MS P ゴシック"/>
            <family val="3"/>
            <charset val="128"/>
          </rPr>
          <t>１日の所定時間を</t>
        </r>
        <r>
          <rPr>
            <b/>
            <sz val="9"/>
            <color indexed="10"/>
            <rFont val="MS P ゴシック"/>
            <family val="3"/>
            <charset val="128"/>
          </rPr>
          <t>労働者ごと</t>
        </r>
        <r>
          <rPr>
            <b/>
            <sz val="9"/>
            <color indexed="81"/>
            <rFont val="MS P ゴシック"/>
            <family val="3"/>
            <charset val="128"/>
          </rPr>
          <t>（労働者により異なる場合は、その異なる所定時間）に</t>
        </r>
        <r>
          <rPr>
            <b/>
            <sz val="9"/>
            <color indexed="10"/>
            <rFont val="MS P ゴシック"/>
            <family val="3"/>
            <charset val="128"/>
          </rPr>
          <t>入力してください</t>
        </r>
      </text>
    </comment>
    <comment ref="L68" authorId="1" shapeId="0" xr:uid="{00000000-0006-0000-0000-000029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【時間単位年休の注意点】
</t>
        </r>
        <r>
          <rPr>
            <b/>
            <sz val="9"/>
            <color indexed="39"/>
            <rFont val="MS P ゴシック"/>
            <family val="3"/>
            <charset val="128"/>
          </rPr>
          <t>（下部の別シート【参考】へ）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・時間年休は、「年５日取得義務化」の算定には</t>
        </r>
        <r>
          <rPr>
            <b/>
            <sz val="9"/>
            <color indexed="10"/>
            <rFont val="MS P ゴシック"/>
            <family val="3"/>
            <charset val="128"/>
          </rPr>
          <t>含めることが出来ません</t>
        </r>
        <r>
          <rPr>
            <b/>
            <sz val="9"/>
            <color indexed="81"/>
            <rFont val="MS P ゴシック"/>
            <family val="3"/>
            <charset val="128"/>
          </rPr>
          <t>。
・時間年休制度は、「労使協定」が必要かつ取得時間数の上限があります。</t>
        </r>
      </text>
    </comment>
    <comment ref="AW70" authorId="1" shapeId="0" xr:uid="{00000000-0006-0000-0000-00002A000000}">
      <text>
        <r>
          <rPr>
            <b/>
            <sz val="9"/>
            <color indexed="81"/>
            <rFont val="MS P ゴシック"/>
            <family val="3"/>
            <charset val="128"/>
          </rPr>
          <t>１日の所定時間を</t>
        </r>
        <r>
          <rPr>
            <b/>
            <sz val="9"/>
            <color indexed="10"/>
            <rFont val="MS P ゴシック"/>
            <family val="3"/>
            <charset val="128"/>
          </rPr>
          <t>労働者ごと</t>
        </r>
        <r>
          <rPr>
            <b/>
            <sz val="9"/>
            <color indexed="81"/>
            <rFont val="MS P ゴシック"/>
            <family val="3"/>
            <charset val="128"/>
          </rPr>
          <t>（労働者により異なる場合は、その異なる所定時間）に</t>
        </r>
        <r>
          <rPr>
            <b/>
            <sz val="9"/>
            <color indexed="10"/>
            <rFont val="MS P ゴシック"/>
            <family val="3"/>
            <charset val="128"/>
          </rPr>
          <t>入力してください</t>
        </r>
      </text>
    </comment>
    <comment ref="L72" authorId="1" shapeId="0" xr:uid="{00000000-0006-0000-0000-00002B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【時間単位年休の注意点】
</t>
        </r>
        <r>
          <rPr>
            <b/>
            <sz val="9"/>
            <color indexed="39"/>
            <rFont val="MS P ゴシック"/>
            <family val="3"/>
            <charset val="128"/>
          </rPr>
          <t>（下部の別シート【参考】へ）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・時間年休は、「年５日取得義務化」の算定には</t>
        </r>
        <r>
          <rPr>
            <b/>
            <sz val="9"/>
            <color indexed="10"/>
            <rFont val="MS P ゴシック"/>
            <family val="3"/>
            <charset val="128"/>
          </rPr>
          <t>含めることが出来ません</t>
        </r>
        <r>
          <rPr>
            <b/>
            <sz val="9"/>
            <color indexed="81"/>
            <rFont val="MS P ゴシック"/>
            <family val="3"/>
            <charset val="128"/>
          </rPr>
          <t>。
・時間年休制度は、「労使協定」が必要かつ取得時間数の上限があります。</t>
        </r>
      </text>
    </comment>
  </commentList>
</comments>
</file>

<file path=xl/sharedStrings.xml><?xml version="1.0" encoding="utf-8"?>
<sst xmlns="http://schemas.openxmlformats.org/spreadsheetml/2006/main" count="290" uniqueCount="112">
  <si>
    <t>3日</t>
    <rPh sb="1" eb="2">
      <t>ニチ</t>
    </rPh>
    <phoneticPr fontId="2"/>
  </si>
  <si>
    <t>6.5年～</t>
    <rPh sb="3" eb="4">
      <t>ネン</t>
    </rPh>
    <phoneticPr fontId="2"/>
  </si>
  <si>
    <t>7日</t>
    <rPh sb="1" eb="2">
      <t>ニチ</t>
    </rPh>
    <phoneticPr fontId="2"/>
  </si>
  <si>
    <t>11日</t>
    <rPh sb="2" eb="3">
      <t>ニチ</t>
    </rPh>
    <phoneticPr fontId="2"/>
  </si>
  <si>
    <t>15日</t>
    <rPh sb="2" eb="3">
      <t>ニチ</t>
    </rPh>
    <phoneticPr fontId="2"/>
  </si>
  <si>
    <t>20日</t>
    <rPh sb="2" eb="3">
      <t>ニチ</t>
    </rPh>
    <phoneticPr fontId="2"/>
  </si>
  <si>
    <t>5.5年</t>
    <rPh sb="3" eb="4">
      <t>ネン</t>
    </rPh>
    <phoneticPr fontId="2"/>
  </si>
  <si>
    <t>6日</t>
    <rPh sb="1" eb="2">
      <t>ニチ</t>
    </rPh>
    <phoneticPr fontId="2"/>
  </si>
  <si>
    <t>10日</t>
    <rPh sb="2" eb="3">
      <t>ニチ</t>
    </rPh>
    <phoneticPr fontId="2"/>
  </si>
  <si>
    <t>13日</t>
    <rPh sb="2" eb="3">
      <t>ニチ</t>
    </rPh>
    <phoneticPr fontId="2"/>
  </si>
  <si>
    <t>18日</t>
    <rPh sb="2" eb="3">
      <t>ニチ</t>
    </rPh>
    <phoneticPr fontId="2"/>
  </si>
  <si>
    <t>4.5年</t>
    <rPh sb="3" eb="4">
      <t>ネン</t>
    </rPh>
    <phoneticPr fontId="2"/>
  </si>
  <si>
    <t>9日</t>
    <rPh sb="1" eb="2">
      <t>ニチ</t>
    </rPh>
    <phoneticPr fontId="2"/>
  </si>
  <si>
    <t>12日</t>
    <rPh sb="2" eb="3">
      <t>ニチ</t>
    </rPh>
    <phoneticPr fontId="2"/>
  </si>
  <si>
    <t>16日</t>
    <rPh sb="2" eb="3">
      <t>ニチ</t>
    </rPh>
    <phoneticPr fontId="2"/>
  </si>
  <si>
    <t>短1日</t>
    <rPh sb="0" eb="1">
      <t>タン</t>
    </rPh>
    <rPh sb="2" eb="3">
      <t>ニチ</t>
    </rPh>
    <phoneticPr fontId="2"/>
  </si>
  <si>
    <t>2日</t>
    <rPh sb="1" eb="2">
      <t>ニチ</t>
    </rPh>
    <phoneticPr fontId="2"/>
  </si>
  <si>
    <t>3.5年</t>
    <rPh sb="3" eb="4">
      <t>ネン</t>
    </rPh>
    <phoneticPr fontId="2"/>
  </si>
  <si>
    <t>5日</t>
    <rPh sb="1" eb="2">
      <t>ニチ</t>
    </rPh>
    <phoneticPr fontId="2"/>
  </si>
  <si>
    <t>8日</t>
    <rPh sb="1" eb="2">
      <t>ニチ</t>
    </rPh>
    <phoneticPr fontId="2"/>
  </si>
  <si>
    <t>14日</t>
    <rPh sb="2" eb="3">
      <t>ニチ</t>
    </rPh>
    <phoneticPr fontId="2"/>
  </si>
  <si>
    <t>短2日</t>
    <rPh sb="0" eb="1">
      <t>タン</t>
    </rPh>
    <rPh sb="2" eb="3">
      <t>ニチ</t>
    </rPh>
    <phoneticPr fontId="2"/>
  </si>
  <si>
    <t>2.5年</t>
    <rPh sb="3" eb="4">
      <t>ネン</t>
    </rPh>
    <phoneticPr fontId="2"/>
  </si>
  <si>
    <t>4日</t>
    <rPh sb="1" eb="2">
      <t>ニチ</t>
    </rPh>
    <phoneticPr fontId="2"/>
  </si>
  <si>
    <t>短3日</t>
    <rPh sb="0" eb="1">
      <t>タン</t>
    </rPh>
    <rPh sb="2" eb="3">
      <t>ニチ</t>
    </rPh>
    <phoneticPr fontId="2"/>
  </si>
  <si>
    <t>1.5年</t>
    <rPh sb="3" eb="4">
      <t>ネン</t>
    </rPh>
    <phoneticPr fontId="2"/>
  </si>
  <si>
    <t>短4日</t>
    <rPh sb="0" eb="1">
      <t>タン</t>
    </rPh>
    <rPh sb="2" eb="3">
      <t>ニチ</t>
    </rPh>
    <phoneticPr fontId="2"/>
  </si>
  <si>
    <t>1日</t>
    <rPh sb="1" eb="2">
      <t>ニチ</t>
    </rPh>
    <phoneticPr fontId="2"/>
  </si>
  <si>
    <t>0.5年</t>
    <rPh sb="3" eb="4">
      <t>ネン</t>
    </rPh>
    <phoneticPr fontId="2"/>
  </si>
  <si>
    <t>通常</t>
    <rPh sb="0" eb="2">
      <t>ツウジョウ</t>
    </rPh>
    <phoneticPr fontId="2"/>
  </si>
  <si>
    <t>（※）週所定日数が決められていない場合</t>
    <rPh sb="3" eb="4">
      <t>シュウ</t>
    </rPh>
    <rPh sb="4" eb="6">
      <t>ショテイ</t>
    </rPh>
    <rPh sb="6" eb="8">
      <t>ニッスウ</t>
    </rPh>
    <rPh sb="9" eb="10">
      <t>キ</t>
    </rPh>
    <rPh sb="17" eb="19">
      <t>バアイ</t>
    </rPh>
    <phoneticPr fontId="2"/>
  </si>
  <si>
    <t>３日</t>
    <rPh sb="1" eb="2">
      <t>ニチ</t>
    </rPh>
    <phoneticPr fontId="2"/>
  </si>
  <si>
    <t>２日</t>
    <rPh sb="1" eb="2">
      <t>ニチ</t>
    </rPh>
    <phoneticPr fontId="2"/>
  </si>
  <si>
    <t>１日</t>
    <rPh sb="1" eb="2">
      <t>ニチ</t>
    </rPh>
    <phoneticPr fontId="2"/>
  </si>
  <si>
    <t>48～72日</t>
    <rPh sb="5" eb="6">
      <t>ヒ</t>
    </rPh>
    <phoneticPr fontId="2"/>
  </si>
  <si>
    <t>７日</t>
    <rPh sb="1" eb="2">
      <t>ニチ</t>
    </rPh>
    <phoneticPr fontId="2"/>
  </si>
  <si>
    <t>６日</t>
    <rPh sb="1" eb="2">
      <t>ニチ</t>
    </rPh>
    <phoneticPr fontId="2"/>
  </si>
  <si>
    <t>５日</t>
    <rPh sb="1" eb="2">
      <t>ニチ</t>
    </rPh>
    <phoneticPr fontId="2"/>
  </si>
  <si>
    <t>４日</t>
    <rPh sb="1" eb="2">
      <t>ニチ</t>
    </rPh>
    <phoneticPr fontId="2"/>
  </si>
  <si>
    <t>73～120日</t>
    <rPh sb="6" eb="7">
      <t>ヒ</t>
    </rPh>
    <phoneticPr fontId="2"/>
  </si>
  <si>
    <t>１１日</t>
    <rPh sb="2" eb="3">
      <t>ニチ</t>
    </rPh>
    <phoneticPr fontId="2"/>
  </si>
  <si>
    <t>１０日</t>
    <rPh sb="2" eb="3">
      <t>ニチ</t>
    </rPh>
    <phoneticPr fontId="2"/>
  </si>
  <si>
    <t>９日</t>
    <rPh sb="1" eb="2">
      <t>ニチ</t>
    </rPh>
    <phoneticPr fontId="2"/>
  </si>
  <si>
    <t>８日</t>
    <rPh sb="1" eb="2">
      <t>ニチ</t>
    </rPh>
    <phoneticPr fontId="2"/>
  </si>
  <si>
    <t>121～168日</t>
    <rPh sb="7" eb="8">
      <t>ヒ</t>
    </rPh>
    <phoneticPr fontId="2"/>
  </si>
  <si>
    <t>１５日</t>
    <rPh sb="2" eb="3">
      <t>ニチ</t>
    </rPh>
    <phoneticPr fontId="2"/>
  </si>
  <si>
    <t>１３日</t>
    <rPh sb="2" eb="3">
      <t>ニチ</t>
    </rPh>
    <phoneticPr fontId="2"/>
  </si>
  <si>
    <t>１２日</t>
    <rPh sb="2" eb="3">
      <t>ニチ</t>
    </rPh>
    <phoneticPr fontId="2"/>
  </si>
  <si>
    <t>169～216日</t>
    <rPh sb="7" eb="8">
      <t>ヒ</t>
    </rPh>
    <phoneticPr fontId="2"/>
  </si>
  <si>
    <t>6.5年</t>
    <rPh sb="3" eb="4">
      <t>ネン</t>
    </rPh>
    <phoneticPr fontId="2"/>
  </si>
  <si>
    <t>継続勤務年数</t>
    <rPh sb="0" eb="2">
      <t>ケイゾク</t>
    </rPh>
    <rPh sb="2" eb="4">
      <t>キンム</t>
    </rPh>
    <rPh sb="4" eb="6">
      <t>ネンスウ</t>
    </rPh>
    <phoneticPr fontId="2"/>
  </si>
  <si>
    <t>年間所定日数
（※）</t>
    <rPh sb="0" eb="2">
      <t>ネンカン</t>
    </rPh>
    <rPh sb="2" eb="4">
      <t>ショテイ</t>
    </rPh>
    <rPh sb="4" eb="6">
      <t>ニッスウ</t>
    </rPh>
    <phoneticPr fontId="2"/>
  </si>
  <si>
    <t>週所定日数</t>
    <rPh sb="0" eb="1">
      <t>シュウ</t>
    </rPh>
    <rPh sb="1" eb="3">
      <t>ショテイ</t>
    </rPh>
    <rPh sb="3" eb="5">
      <t>ニッスウ</t>
    </rPh>
    <phoneticPr fontId="2"/>
  </si>
  <si>
    <r>
      <t>（２）</t>
    </r>
    <r>
      <rPr>
        <sz val="11"/>
        <color rgb="FFFF0000"/>
        <rFont val="MS P ゴシック"/>
        <family val="3"/>
        <charset val="128"/>
      </rPr>
      <t>勤務日数が少ない</t>
    </r>
    <r>
      <rPr>
        <sz val="11"/>
        <color theme="1"/>
        <rFont val="MS P ゴシック"/>
        <family val="2"/>
        <charset val="128"/>
      </rPr>
      <t>労働者  （（１）の者を除く）</t>
    </r>
    <rPh sb="3" eb="5">
      <t>キンム</t>
    </rPh>
    <rPh sb="5" eb="7">
      <t>ニッスウ</t>
    </rPh>
    <rPh sb="8" eb="9">
      <t>スク</t>
    </rPh>
    <rPh sb="11" eb="14">
      <t>ロウドウシャ</t>
    </rPh>
    <rPh sb="21" eb="22">
      <t>モノ</t>
    </rPh>
    <rPh sb="23" eb="24">
      <t>ノゾ</t>
    </rPh>
    <phoneticPr fontId="2"/>
  </si>
  <si>
    <t>２０日</t>
    <rPh sb="2" eb="3">
      <t>ニチ</t>
    </rPh>
    <phoneticPr fontId="2"/>
  </si>
  <si>
    <t>１８日</t>
    <rPh sb="2" eb="3">
      <t>ニチ</t>
    </rPh>
    <phoneticPr fontId="2"/>
  </si>
  <si>
    <t>１６日</t>
    <rPh sb="2" eb="3">
      <t>ニチ</t>
    </rPh>
    <phoneticPr fontId="2"/>
  </si>
  <si>
    <t>１４日</t>
    <rPh sb="2" eb="3">
      <t>ニチ</t>
    </rPh>
    <phoneticPr fontId="2"/>
  </si>
  <si>
    <t>付与日数</t>
    <rPh sb="0" eb="4">
      <t>フヨニッスウ</t>
    </rPh>
    <phoneticPr fontId="2"/>
  </si>
  <si>
    <t>※（改正法施行日の）2019年4月1日以降に、新たに10日以上付与された年次有給休暇が対象です。</t>
    <rPh sb="2" eb="5">
      <t>カイセイホウ</t>
    </rPh>
    <rPh sb="5" eb="8">
      <t>シコウビ</t>
    </rPh>
    <rPh sb="14" eb="15">
      <t>ネン</t>
    </rPh>
    <rPh sb="16" eb="17">
      <t>ガツ</t>
    </rPh>
    <rPh sb="18" eb="19">
      <t>ニチ</t>
    </rPh>
    <rPh sb="19" eb="21">
      <t>イコウ</t>
    </rPh>
    <rPh sb="23" eb="24">
      <t>アラ</t>
    </rPh>
    <rPh sb="28" eb="29">
      <t>ニチ</t>
    </rPh>
    <rPh sb="29" eb="31">
      <t>イジョウ</t>
    </rPh>
    <rPh sb="31" eb="33">
      <t>フヨ</t>
    </rPh>
    <rPh sb="36" eb="42">
      <t>ネンジユウキュウキュウカ</t>
    </rPh>
    <rPh sb="43" eb="45">
      <t>タイショウ</t>
    </rPh>
    <phoneticPr fontId="2"/>
  </si>
  <si>
    <t>【労働基準法上の付与（権利）日数】</t>
    <rPh sb="1" eb="7">
      <t>ロウドウキジュンホウジョウ</t>
    </rPh>
    <rPh sb="8" eb="10">
      <t>フヨ</t>
    </rPh>
    <rPh sb="11" eb="13">
      <t>ケンリ</t>
    </rPh>
    <rPh sb="14" eb="16">
      <t>ニッスウ</t>
    </rPh>
    <phoneticPr fontId="2"/>
  </si>
  <si>
    <r>
      <t>　</t>
    </r>
    <r>
      <rPr>
        <b/>
        <sz val="11"/>
        <color rgb="FFFF0000"/>
        <rFont val="MS P ゴシック"/>
        <family val="3"/>
        <charset val="128"/>
      </rPr>
      <t>↑</t>
    </r>
    <r>
      <rPr>
        <sz val="11"/>
        <rFont val="MS P ゴシック"/>
        <family val="3"/>
        <charset val="128"/>
      </rPr>
      <t>付与日（基準日）から１年間に</t>
    </r>
    <r>
      <rPr>
        <sz val="11"/>
        <color rgb="FFFF0000"/>
        <rFont val="MS P ゴシック"/>
        <family val="2"/>
        <charset val="128"/>
      </rPr>
      <t>「５日以上」の取得</t>
    </r>
    <r>
      <rPr>
        <sz val="11"/>
        <rFont val="MS P ゴシック"/>
        <family val="3"/>
        <charset val="128"/>
      </rPr>
      <t>が義務化(※)されています。</t>
    </r>
    <r>
      <rPr>
        <sz val="11"/>
        <color rgb="FFFF0000"/>
        <rFont val="MS P ゴシック"/>
        <family val="2"/>
        <charset val="128"/>
      </rPr>
      <t>（時間年休は</t>
    </r>
    <r>
      <rPr>
        <sz val="11"/>
        <color rgb="FFFF0000"/>
        <rFont val="MS P ゴシック"/>
        <family val="3"/>
        <charset val="128"/>
      </rPr>
      <t>５日取得計算の</t>
    </r>
    <r>
      <rPr>
        <sz val="11"/>
        <color rgb="FFFF0000"/>
        <rFont val="MS P ゴシック"/>
        <family val="2"/>
        <charset val="128"/>
      </rPr>
      <t>対象外です）</t>
    </r>
    <rPh sb="2" eb="4">
      <t>フヨ</t>
    </rPh>
    <rPh sb="4" eb="5">
      <t>ビ</t>
    </rPh>
    <rPh sb="6" eb="9">
      <t>キジュンビ</t>
    </rPh>
    <rPh sb="13" eb="15">
      <t>ネンカン</t>
    </rPh>
    <rPh sb="18" eb="19">
      <t>ニチ</t>
    </rPh>
    <rPh sb="19" eb="21">
      <t>イジョウ</t>
    </rPh>
    <rPh sb="23" eb="25">
      <t>シュトク</t>
    </rPh>
    <rPh sb="26" eb="29">
      <t>ギムカ</t>
    </rPh>
    <rPh sb="40" eb="42">
      <t>ジカン</t>
    </rPh>
    <rPh sb="42" eb="44">
      <t>ネンキュウ</t>
    </rPh>
    <rPh sb="46" eb="47">
      <t>ニチ</t>
    </rPh>
    <rPh sb="47" eb="49">
      <t>シュトク</t>
    </rPh>
    <rPh sb="49" eb="51">
      <t>ケイサン</t>
    </rPh>
    <rPh sb="52" eb="55">
      <t>タイショウガイ</t>
    </rPh>
    <phoneticPr fontId="2"/>
  </si>
  <si>
    <t>取得時季（日付）【時間単位】→</t>
    <rPh sb="0" eb="2">
      <t>シュトク</t>
    </rPh>
    <rPh sb="2" eb="4">
      <t>ジキ</t>
    </rPh>
    <rPh sb="5" eb="7">
      <t>ヒヅケ</t>
    </rPh>
    <rPh sb="9" eb="11">
      <t>ジカン</t>
    </rPh>
    <rPh sb="11" eb="13">
      <t>タンイ</t>
    </rPh>
    <phoneticPr fontId="2"/>
  </si>
  <si>
    <t>勤務
年数</t>
    <phoneticPr fontId="2"/>
  </si>
  <si>
    <t>取得時季（日付）【1日又は半日単位】→</t>
    <rPh sb="0" eb="2">
      <t>シュトク</t>
    </rPh>
    <rPh sb="2" eb="4">
      <t>ジキ</t>
    </rPh>
    <rPh sb="5" eb="7">
      <t>ヒヅケ</t>
    </rPh>
    <rPh sb="10" eb="11">
      <t>ニチ</t>
    </rPh>
    <rPh sb="11" eb="12">
      <t>マタ</t>
    </rPh>
    <rPh sb="13" eb="15">
      <t>ハンニチ</t>
    </rPh>
    <rPh sb="15" eb="17">
      <t>タンイ</t>
    </rPh>
    <phoneticPr fontId="2"/>
  </si>
  <si>
    <t>勤務
年数</t>
    <phoneticPr fontId="2"/>
  </si>
  <si>
    <t>勤務
年数</t>
    <phoneticPr fontId="2"/>
  </si>
  <si>
    <t>26(2)</t>
    <phoneticPr fontId="2"/>
  </si>
  <si>
    <t>3(1),22(2)</t>
    <phoneticPr fontId="2"/>
  </si>
  <si>
    <t>5(1)</t>
    <phoneticPr fontId="2"/>
  </si>
  <si>
    <t>15(3)</t>
    <phoneticPr fontId="2"/>
  </si>
  <si>
    <t>10～12</t>
    <phoneticPr fontId="2"/>
  </si>
  <si>
    <t>8(0.5)</t>
    <phoneticPr fontId="2"/>
  </si>
  <si>
    <t>4,5</t>
    <phoneticPr fontId="2"/>
  </si>
  <si>
    <t>労働太郎</t>
    <rPh sb="0" eb="2">
      <t>ロウドウ</t>
    </rPh>
    <rPh sb="2" eb="4">
      <t>タロウ</t>
    </rPh>
    <phoneticPr fontId="2"/>
  </si>
  <si>
    <t>（例）</t>
    <rPh sb="1" eb="2">
      <t>レイ</t>
    </rPh>
    <phoneticPr fontId="2"/>
  </si>
  <si>
    <t>時間</t>
    <rPh sb="0" eb="2">
      <t>ジカン</t>
    </rPh>
    <phoneticPr fontId="2"/>
  </si>
  <si>
    <t>日数</t>
    <rPh sb="0" eb="2">
      <t>ニッスウ</t>
    </rPh>
    <phoneticPr fontId="2"/>
  </si>
  <si>
    <t>日</t>
    <rPh sb="0" eb="1">
      <t>ヒ</t>
    </rPh>
    <phoneticPr fontId="2"/>
  </si>
  <si>
    <t>時間年休みなし１日
時間</t>
    <rPh sb="0" eb="2">
      <t>ジカン</t>
    </rPh>
    <rPh sb="2" eb="4">
      <t>ネンキュウ</t>
    </rPh>
    <rPh sb="8" eb="9">
      <t>ニチ</t>
    </rPh>
    <rPh sb="10" eb="12">
      <t>ジカン</t>
    </rPh>
    <phoneticPr fontId="2"/>
  </si>
  <si>
    <t>１日
所定
時間</t>
    <rPh sb="1" eb="2">
      <t>ニチ</t>
    </rPh>
    <rPh sb="3" eb="5">
      <t>ショテイ</t>
    </rPh>
    <rPh sb="6" eb="8">
      <t>ジカン</t>
    </rPh>
    <phoneticPr fontId="2"/>
  </si>
  <si>
    <t>残り</t>
    <rPh sb="0" eb="1">
      <t>ノコ</t>
    </rPh>
    <phoneticPr fontId="2"/>
  </si>
  <si>
    <t>月</t>
    <rPh sb="0" eb="1">
      <t>ツキ</t>
    </rPh>
    <phoneticPr fontId="2"/>
  </si>
  <si>
    <t>取得計
（時間）</t>
    <rPh sb="0" eb="2">
      <t>シュトク</t>
    </rPh>
    <rPh sb="2" eb="3">
      <t>ケイ</t>
    </rPh>
    <rPh sb="5" eb="7">
      <t>ジカン</t>
    </rPh>
    <phoneticPr fontId="2"/>
  </si>
  <si>
    <t>取得計
（日数）</t>
    <rPh sb="0" eb="2">
      <t>シュトク</t>
    </rPh>
    <rPh sb="2" eb="3">
      <t>ケイ</t>
    </rPh>
    <rPh sb="5" eb="7">
      <t>ニッスウ</t>
    </rPh>
    <phoneticPr fontId="2"/>
  </si>
  <si>
    <t>本年度付与</t>
    <rPh sb="0" eb="3">
      <t>ホンネンド</t>
    </rPh>
    <rPh sb="3" eb="5">
      <t>フヨ</t>
    </rPh>
    <phoneticPr fontId="2"/>
  </si>
  <si>
    <r>
      <t>前年度</t>
    </r>
    <r>
      <rPr>
        <sz val="8"/>
        <color rgb="FFFF0000"/>
        <rFont val="MS P ゴシック"/>
        <family val="3"/>
        <charset val="128"/>
      </rPr>
      <t>繰越</t>
    </r>
    <rPh sb="0" eb="3">
      <t>ゼンネンド</t>
    </rPh>
    <rPh sb="3" eb="5">
      <t>クリコシ</t>
    </rPh>
    <phoneticPr fontId="2"/>
  </si>
  <si>
    <r>
      <rPr>
        <sz val="8"/>
        <color rgb="FFFF0000"/>
        <rFont val="MS P ゴシック"/>
        <family val="3"/>
        <charset val="128"/>
      </rPr>
      <t>新規</t>
    </r>
    <r>
      <rPr>
        <sz val="8"/>
        <color theme="1"/>
        <rFont val="MS P ゴシック"/>
        <family val="3"/>
        <charset val="128"/>
      </rPr>
      <t xml:space="preserve">
付与
日数</t>
    </r>
    <rPh sb="0" eb="2">
      <t>シンキ</t>
    </rPh>
    <rPh sb="3" eb="5">
      <t>フヨ</t>
    </rPh>
    <rPh sb="6" eb="8">
      <t>ニッスウ</t>
    </rPh>
    <phoneticPr fontId="2"/>
  </si>
  <si>
    <t>勤務年数
(区分)</t>
    <rPh sb="0" eb="2">
      <t>キンム</t>
    </rPh>
    <rPh sb="2" eb="4">
      <t>ネンスウ</t>
    </rPh>
    <rPh sb="6" eb="8">
      <t>クブン</t>
    </rPh>
    <phoneticPr fontId="2"/>
  </si>
  <si>
    <t>社員氏名</t>
    <rPh sb="0" eb="2">
      <t>シャイン</t>
    </rPh>
    <rPh sb="2" eb="4">
      <t>シメイ</t>
    </rPh>
    <phoneticPr fontId="2"/>
  </si>
  <si>
    <t>社員No.
(部門)</t>
    <rPh sb="0" eb="2">
      <t>シャイン</t>
    </rPh>
    <rPh sb="7" eb="9">
      <t>ブモン</t>
    </rPh>
    <phoneticPr fontId="2"/>
  </si>
  <si>
    <t>年度　年次有給休暇管理簿</t>
    <rPh sb="0" eb="2">
      <t>ネンド</t>
    </rPh>
    <rPh sb="3" eb="9">
      <t>ネンジユウキュウキュウカ</t>
    </rPh>
    <rPh sb="9" eb="12">
      <t>カンリボ</t>
    </rPh>
    <phoneticPr fontId="2"/>
  </si>
  <si>
    <t>時間年休合計(-繰越時間)</t>
    <rPh sb="0" eb="2">
      <t>ジカン</t>
    </rPh>
    <rPh sb="2" eb="4">
      <t>ネンキュウ</t>
    </rPh>
    <rPh sb="4" eb="6">
      <t>ゴウケイ</t>
    </rPh>
    <rPh sb="8" eb="10">
      <t>クリコシ</t>
    </rPh>
    <rPh sb="10" eb="12">
      <t>ジカン</t>
    </rPh>
    <phoneticPr fontId="2"/>
  </si>
  <si>
    <t>年休合計（1日、半日）</t>
    <rPh sb="0" eb="2">
      <t>ネンキュウ</t>
    </rPh>
    <rPh sb="2" eb="4">
      <t>ゴウケイ</t>
    </rPh>
    <rPh sb="6" eb="7">
      <t>ニチ</t>
    </rPh>
    <rPh sb="8" eb="10">
      <t>ハンニチ</t>
    </rPh>
    <phoneticPr fontId="2"/>
  </si>
  <si>
    <t>隠しセル</t>
    <rPh sb="0" eb="1">
      <t>カク</t>
    </rPh>
    <phoneticPr fontId="2"/>
  </si>
  <si>
    <t>付与
日数</t>
    <phoneticPr fontId="2"/>
  </si>
  <si>
    <r>
      <rPr>
        <b/>
        <sz val="9"/>
        <color rgb="FF0000FF"/>
        <rFont val="MS P ゴシック"/>
        <family val="3"/>
        <charset val="128"/>
      </rPr>
      <t>↓</t>
    </r>
    <r>
      <rPr>
        <sz val="9"/>
        <color rgb="FF0000FF"/>
        <rFont val="MS P ゴシック"/>
        <family val="3"/>
        <charset val="128"/>
      </rPr>
      <t>左側の</t>
    </r>
    <r>
      <rPr>
        <sz val="9"/>
        <color rgb="FFFF0000"/>
        <rFont val="MS P ゴシック"/>
        <family val="3"/>
        <charset val="128"/>
      </rPr>
      <t>(A)欄</t>
    </r>
    <rPh sb="1" eb="3">
      <t>ヒダリガワ</t>
    </rPh>
    <rPh sb="7" eb="8">
      <t>ラン</t>
    </rPh>
    <phoneticPr fontId="2"/>
  </si>
  <si>
    <r>
      <t xml:space="preserve">最低
付与
日数
</t>
    </r>
    <r>
      <rPr>
        <sz val="8"/>
        <color rgb="FFFF0000"/>
        <rFont val="MS P ゴシック"/>
        <family val="3"/>
        <charset val="128"/>
      </rPr>
      <t>(D)</t>
    </r>
    <rPh sb="0" eb="2">
      <t>サイテイ</t>
    </rPh>
    <rPh sb="3" eb="5">
      <t>フヨ</t>
    </rPh>
    <rPh sb="6" eb="8">
      <t>ニッスウ</t>
    </rPh>
    <phoneticPr fontId="2"/>
  </si>
  <si>
    <r>
      <t>年休基準（付与）日</t>
    </r>
    <r>
      <rPr>
        <sz val="8"/>
        <color rgb="FFFF0000"/>
        <rFont val="MS P ゴシック"/>
        <family val="3"/>
        <charset val="128"/>
      </rPr>
      <t>(B)</t>
    </r>
    <phoneticPr fontId="2"/>
  </si>
  <si>
    <r>
      <t xml:space="preserve">雇入日
</t>
    </r>
    <r>
      <rPr>
        <sz val="8"/>
        <color rgb="FFFF0000"/>
        <rFont val="MS P ゴシック"/>
        <family val="3"/>
        <charset val="128"/>
      </rPr>
      <t>(C)</t>
    </r>
    <rPh sb="0" eb="2">
      <t>ヤトイイ</t>
    </rPh>
    <rPh sb="2" eb="3">
      <t>ビ</t>
    </rPh>
    <phoneticPr fontId="2"/>
  </si>
  <si>
    <t>（作成参考例）</t>
    <rPh sb="1" eb="3">
      <t>サクセイ</t>
    </rPh>
    <rPh sb="3" eb="5">
      <t>サンコウ</t>
    </rPh>
    <rPh sb="5" eb="6">
      <t>レイ</t>
    </rPh>
    <phoneticPr fontId="2"/>
  </si>
  <si>
    <t>別表</t>
    <rPh sb="0" eb="2">
      <t>ベッピョウ</t>
    </rPh>
    <phoneticPr fontId="2"/>
  </si>
  <si>
    <t>年次有給休暇の確実な取得に向けた管理について</t>
    <rPh sb="0" eb="6">
      <t>ネンジユウキュウキュウカ</t>
    </rPh>
    <rPh sb="7" eb="9">
      <t>カクジツ</t>
    </rPh>
    <rPh sb="10" eb="12">
      <t>シュトク</t>
    </rPh>
    <rPh sb="13" eb="14">
      <t>ム</t>
    </rPh>
    <rPh sb="16" eb="18">
      <t>カンリ</t>
    </rPh>
    <phoneticPr fontId="2"/>
  </si>
  <si>
    <r>
      <t>（１）通常の労働者　（週の所定労働日数が</t>
    </r>
    <r>
      <rPr>
        <sz val="11"/>
        <color rgb="FFFF0000"/>
        <rFont val="MS P ゴシック"/>
        <family val="3"/>
        <charset val="128"/>
      </rPr>
      <t>５日以上または</t>
    </r>
    <r>
      <rPr>
        <sz val="11"/>
        <color theme="1"/>
        <rFont val="MS P ゴシック"/>
        <family val="3"/>
        <charset val="128"/>
      </rPr>
      <t>週の所定労働時間数が</t>
    </r>
    <r>
      <rPr>
        <sz val="11"/>
        <color rgb="FFFF0000"/>
        <rFont val="MS P ゴシック"/>
        <family val="3"/>
        <charset val="128"/>
      </rPr>
      <t>３０時間以上</t>
    </r>
    <r>
      <rPr>
        <sz val="11"/>
        <color theme="1"/>
        <rFont val="MS P ゴシック"/>
        <family val="2"/>
        <charset val="128"/>
      </rPr>
      <t>）</t>
    </r>
    <rPh sb="3" eb="5">
      <t>ツウジョウ</t>
    </rPh>
    <rPh sb="6" eb="9">
      <t>ロウドウシャ</t>
    </rPh>
    <rPh sb="11" eb="12">
      <t>シュウ</t>
    </rPh>
    <rPh sb="13" eb="15">
      <t>ショテイ</t>
    </rPh>
    <rPh sb="15" eb="17">
      <t>ロウドウ</t>
    </rPh>
    <rPh sb="17" eb="19">
      <t>ニッスウ</t>
    </rPh>
    <rPh sb="21" eb="22">
      <t>ニチ</t>
    </rPh>
    <rPh sb="22" eb="24">
      <t>イジョウ</t>
    </rPh>
    <rPh sb="27" eb="28">
      <t>シュウ</t>
    </rPh>
    <rPh sb="29" eb="36">
      <t>ショテイロウドウジカンスウ</t>
    </rPh>
    <rPh sb="39" eb="43">
      <t>ジカンイジョウ</t>
    </rPh>
    <phoneticPr fontId="2"/>
  </si>
  <si>
    <r>
      <rPr>
        <sz val="8"/>
        <rFont val="MS P ゴシック"/>
        <family val="3"/>
        <charset val="128"/>
      </rPr>
      <t>勤務
形態</t>
    </r>
    <r>
      <rPr>
        <sz val="8"/>
        <color rgb="FFFF0000"/>
        <rFont val="MS P ゴシック"/>
        <family val="3"/>
        <charset val="128"/>
      </rPr>
      <t xml:space="preserve">
</t>
    </r>
    <r>
      <rPr>
        <b/>
        <sz val="8"/>
        <color rgb="FFFF0000"/>
        <rFont val="MS P ゴシック"/>
        <family val="3"/>
        <charset val="128"/>
      </rPr>
      <t>(A)</t>
    </r>
    <rPh sb="0" eb="2">
      <t>キンム</t>
    </rPh>
    <rPh sb="3" eb="5">
      <t>ケイタイ</t>
    </rPh>
    <phoneticPr fontId="2"/>
  </si>
  <si>
    <t>翌年度繰越</t>
    <rPh sb="0" eb="3">
      <t>ヨクネンド</t>
    </rPh>
    <rPh sb="3" eb="5">
      <t>クリコシ</t>
    </rPh>
    <phoneticPr fontId="2"/>
  </si>
  <si>
    <r>
      <rPr>
        <sz val="9"/>
        <color rgb="FF0000FF"/>
        <rFont val="MS P ゴシック"/>
        <family val="3"/>
        <charset val="128"/>
      </rPr>
      <t>をプルダウン▼から選択入力し、さらに</t>
    </r>
    <r>
      <rPr>
        <sz val="9"/>
        <color rgb="FFFF0000"/>
        <rFont val="MS P ゴシック"/>
        <family val="3"/>
        <charset val="128"/>
      </rPr>
      <t>(B)(C)欄</t>
    </r>
    <r>
      <rPr>
        <sz val="9"/>
        <color rgb="FF0000FF"/>
        <rFont val="MS P ゴシック"/>
        <family val="3"/>
        <charset val="128"/>
      </rPr>
      <t>（年月日）を入力</t>
    </r>
    <r>
      <rPr>
        <sz val="9"/>
        <rFont val="MS P ゴシック"/>
        <family val="3"/>
        <charset val="128"/>
      </rPr>
      <t>すると、</t>
    </r>
    <r>
      <rPr>
        <sz val="9"/>
        <color rgb="FF0000FF"/>
        <rFont val="MS P ゴシック"/>
        <family val="3"/>
        <charset val="128"/>
      </rPr>
      <t>法律上の最低付与日数</t>
    </r>
    <r>
      <rPr>
        <sz val="9"/>
        <color rgb="FFFF0000"/>
        <rFont val="MS P ゴシック"/>
        <family val="3"/>
        <charset val="128"/>
      </rPr>
      <t>(D)</t>
    </r>
    <r>
      <rPr>
        <sz val="9"/>
        <color rgb="FF0000FF"/>
        <rFont val="MS P ゴシック"/>
        <family val="3"/>
        <charset val="128"/>
      </rPr>
      <t>が表示</t>
    </r>
    <r>
      <rPr>
        <sz val="9"/>
        <rFont val="MS P ゴシック"/>
        <family val="3"/>
        <charset val="128"/>
      </rPr>
      <t>されます（「Excel2013」以降）</t>
    </r>
    <rPh sb="9" eb="11">
      <t>センタク</t>
    </rPh>
    <rPh sb="11" eb="13">
      <t>ニュウリョク</t>
    </rPh>
    <rPh sb="24" eb="25">
      <t>ラン</t>
    </rPh>
    <rPh sb="26" eb="29">
      <t>ネンガッピ</t>
    </rPh>
    <rPh sb="31" eb="33">
      <t>ニュウリョク</t>
    </rPh>
    <rPh sb="37" eb="39">
      <t>ホウリツ</t>
    </rPh>
    <rPh sb="39" eb="40">
      <t>ジョウ</t>
    </rPh>
    <rPh sb="41" eb="43">
      <t>サイテイ</t>
    </rPh>
    <rPh sb="43" eb="45">
      <t>フヨ</t>
    </rPh>
    <rPh sb="45" eb="47">
      <t>ニッスウ</t>
    </rPh>
    <rPh sb="51" eb="53">
      <t>ヒョウジ</t>
    </rPh>
    <rPh sb="69" eb="71">
      <t>イコウ</t>
    </rPh>
    <phoneticPr fontId="2"/>
  </si>
  <si>
    <r>
      <t>←</t>
    </r>
    <r>
      <rPr>
        <sz val="8"/>
        <color theme="1"/>
        <rFont val="MS P ゴシック"/>
        <family val="3"/>
        <charset val="128"/>
      </rPr>
      <t>休暇取得した</t>
    </r>
    <r>
      <rPr>
        <b/>
        <sz val="8"/>
        <color rgb="FFFF0000"/>
        <rFont val="MS P ゴシック"/>
        <family val="3"/>
        <charset val="128"/>
      </rPr>
      <t>日付</t>
    </r>
    <r>
      <rPr>
        <sz val="8"/>
        <color theme="1"/>
        <rFont val="MS P ゴシック"/>
        <family val="3"/>
        <charset val="128"/>
      </rPr>
      <t>を記入します。</t>
    </r>
    <r>
      <rPr>
        <sz val="8"/>
        <color rgb="FF0000FF"/>
        <rFont val="MS P ゴシック"/>
        <family val="3"/>
        <charset val="128"/>
      </rPr>
      <t>（カッコ内は半日休暇の場合）</t>
    </r>
    <rPh sb="1" eb="3">
      <t>キュウカ</t>
    </rPh>
    <rPh sb="3" eb="5">
      <t>シュトク</t>
    </rPh>
    <rPh sb="7" eb="9">
      <t>ヒヅケ</t>
    </rPh>
    <rPh sb="10" eb="12">
      <t>キニュウ</t>
    </rPh>
    <rPh sb="20" eb="21">
      <t>ナイ</t>
    </rPh>
    <rPh sb="22" eb="24">
      <t>ハンニチ</t>
    </rPh>
    <rPh sb="24" eb="26">
      <t>キュウカ</t>
    </rPh>
    <rPh sb="27" eb="29">
      <t>バアイ</t>
    </rPh>
    <phoneticPr fontId="2"/>
  </si>
  <si>
    <r>
      <t>←</t>
    </r>
    <r>
      <rPr>
        <sz val="8"/>
        <color theme="1"/>
        <rFont val="MS P ゴシック"/>
        <family val="3"/>
        <charset val="128"/>
      </rPr>
      <t>休暇(時間単位)取得した</t>
    </r>
    <r>
      <rPr>
        <b/>
        <sz val="8"/>
        <color rgb="FFFF0000"/>
        <rFont val="MS P ゴシック"/>
        <family val="3"/>
        <charset val="128"/>
      </rPr>
      <t>日付</t>
    </r>
    <r>
      <rPr>
        <sz val="8"/>
        <color theme="1"/>
        <rFont val="MS P ゴシック"/>
        <family val="3"/>
        <charset val="128"/>
      </rPr>
      <t>を記入します。※</t>
    </r>
    <r>
      <rPr>
        <sz val="8"/>
        <color rgb="FF0000FF"/>
        <rFont val="MS P ゴシック"/>
        <family val="3"/>
        <charset val="128"/>
      </rPr>
      <t>カッコ内は時間数</t>
    </r>
    <rPh sb="1" eb="3">
      <t>キュウカ</t>
    </rPh>
    <rPh sb="4" eb="8">
      <t>ジカンタンイ</t>
    </rPh>
    <rPh sb="9" eb="11">
      <t>シュトク</t>
    </rPh>
    <rPh sb="13" eb="15">
      <t>ヒヅケ</t>
    </rPh>
    <rPh sb="16" eb="18">
      <t>キニュウ</t>
    </rPh>
    <rPh sb="26" eb="27">
      <t>ナイ</t>
    </rPh>
    <rPh sb="28" eb="31">
      <t>ジカンスウ</t>
    </rPh>
    <phoneticPr fontId="2"/>
  </si>
  <si>
    <r>
      <t>　</t>
    </r>
    <r>
      <rPr>
        <sz val="10"/>
        <rFont val="MS P ゴシック"/>
        <family val="3"/>
        <charset val="128"/>
      </rPr>
      <t>付与日（基準日）から１年間に</t>
    </r>
    <r>
      <rPr>
        <b/>
        <sz val="10"/>
        <color rgb="FFFF0000"/>
        <rFont val="MS P ゴシック"/>
        <family val="3"/>
        <charset val="128"/>
      </rPr>
      <t>「５日以上」の取得</t>
    </r>
    <r>
      <rPr>
        <sz val="10"/>
        <rFont val="MS P ゴシック"/>
        <family val="3"/>
        <charset val="128"/>
      </rPr>
      <t>が義務化(※)されています。</t>
    </r>
    <r>
      <rPr>
        <sz val="10"/>
        <color rgb="FFFF0000"/>
        <rFont val="MS P ゴシック"/>
        <family val="3"/>
        <charset val="128"/>
      </rPr>
      <t>（時間年休は</t>
    </r>
    <r>
      <rPr>
        <sz val="10"/>
        <color theme="1"/>
        <rFont val="MS P ゴシック"/>
        <family val="3"/>
        <charset val="128"/>
      </rPr>
      <t>５日取得計算の</t>
    </r>
    <r>
      <rPr>
        <sz val="10"/>
        <color rgb="FFFF0000"/>
        <rFont val="MS P ゴシック"/>
        <family val="3"/>
        <charset val="128"/>
      </rPr>
      <t>対象外です）</t>
    </r>
    <rPh sb="1" eb="3">
      <t>フヨ</t>
    </rPh>
    <rPh sb="3" eb="4">
      <t>ビ</t>
    </rPh>
    <rPh sb="5" eb="8">
      <t>キジュンビ</t>
    </rPh>
    <rPh sb="12" eb="14">
      <t>ネンカン</t>
    </rPh>
    <rPh sb="17" eb="18">
      <t>ニチ</t>
    </rPh>
    <rPh sb="18" eb="20">
      <t>イジョウ</t>
    </rPh>
    <rPh sb="22" eb="24">
      <t>シュトク</t>
    </rPh>
    <rPh sb="25" eb="28">
      <t>ギムカ</t>
    </rPh>
    <rPh sb="39" eb="41">
      <t>ジカン</t>
    </rPh>
    <rPh sb="41" eb="43">
      <t>ネンキュウ</t>
    </rPh>
    <rPh sb="45" eb="46">
      <t>ニチ</t>
    </rPh>
    <rPh sb="46" eb="48">
      <t>シュトク</t>
    </rPh>
    <rPh sb="48" eb="50">
      <t>ケイサン</t>
    </rPh>
    <rPh sb="51" eb="54">
      <t>タイショウガイ</t>
    </rPh>
    <phoneticPr fontId="2"/>
  </si>
  <si>
    <r>
      <t>１日の所定時間を</t>
    </r>
    <r>
      <rPr>
        <b/>
        <sz val="10"/>
        <color rgb="FFFF0000"/>
        <rFont val="MS P ゴシック"/>
        <family val="3"/>
        <charset val="128"/>
      </rPr>
      <t>労働者ごと</t>
    </r>
    <r>
      <rPr>
        <sz val="10"/>
        <color theme="1"/>
        <rFont val="MS P ゴシック"/>
        <family val="2"/>
        <charset val="128"/>
      </rPr>
      <t>（労働者により異なる場合は、その異なる所定時間）</t>
    </r>
    <r>
      <rPr>
        <b/>
        <sz val="10"/>
        <color rgb="FFFF0000"/>
        <rFont val="MS P ゴシック"/>
        <family val="3"/>
        <charset val="128"/>
      </rPr>
      <t>に入力してください</t>
    </r>
    <phoneticPr fontId="2"/>
  </si>
  <si>
    <t>↓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</si>
</sst>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.00&quot;年&quot;"/>
  </numFmts>
  <fonts count="47">
    <font>
      <sz val="11"/>
      <color theme="1"/>
      <name val="MS P ゴシック"/>
      <family val="2"/>
      <charset val="128"/>
    </font>
    <font>
      <sz val="11"/>
      <color rgb="FFFF0000"/>
      <name val="MS P ゴシック"/>
      <family val="2"/>
      <charset val="128"/>
    </font>
    <font>
      <sz val="6"/>
      <name val="MS P ゴシック"/>
      <family val="2"/>
      <charset val="128"/>
    </font>
    <font>
      <sz val="11"/>
      <color rgb="FFFF0000"/>
      <name val="MS P ゴシック"/>
      <family val="3"/>
      <charset val="128"/>
    </font>
    <font>
      <sz val="8"/>
      <color rgb="FFFF0000"/>
      <name val="MS P ゴシック"/>
      <family val="3"/>
      <charset val="128"/>
    </font>
    <font>
      <sz val="6"/>
      <color rgb="FFFF0000"/>
      <name val="MS P ゴシック"/>
      <family val="3"/>
      <charset val="128"/>
    </font>
    <font>
      <sz val="10"/>
      <color theme="1"/>
      <name val="MS P ゴシック"/>
      <family val="2"/>
      <charset val="128"/>
    </font>
    <font>
      <sz val="8"/>
      <color theme="1"/>
      <name val="MS P ゴシック"/>
      <family val="2"/>
      <charset val="128"/>
    </font>
    <font>
      <sz val="6"/>
      <color rgb="FFFF0000"/>
      <name val="MS P ゴシック"/>
      <family val="2"/>
      <charset val="128"/>
    </font>
    <font>
      <b/>
      <sz val="11"/>
      <color rgb="FFFF0000"/>
      <name val="MS P ゴシック"/>
      <family val="3"/>
      <charset val="128"/>
    </font>
    <font>
      <sz val="11"/>
      <name val="MS P ゴシック"/>
      <family val="3"/>
      <charset val="128"/>
    </font>
    <font>
      <sz val="11"/>
      <color theme="1"/>
      <name val="MS P ゴシック"/>
      <family val="3"/>
      <charset val="128"/>
    </font>
    <font>
      <sz val="8"/>
      <color theme="1"/>
      <name val="MS P ゴシック"/>
      <family val="3"/>
      <charset val="128"/>
    </font>
    <font>
      <sz val="9"/>
      <name val="MS P ゴシック"/>
      <family val="3"/>
      <charset val="128"/>
    </font>
    <font>
      <sz val="9"/>
      <color theme="1"/>
      <name val="MS P ゴシック"/>
      <family val="3"/>
      <charset val="128"/>
    </font>
    <font>
      <sz val="10"/>
      <color theme="1"/>
      <name val="MS P ゴシック"/>
      <family val="3"/>
      <charset val="128"/>
    </font>
    <font>
      <sz val="9"/>
      <color theme="1"/>
      <name val="MS P ゴシック"/>
      <family val="2"/>
      <charset val="128"/>
    </font>
    <font>
      <sz val="11"/>
      <color rgb="FF0000FF"/>
      <name val="MS P ゴシック"/>
      <family val="2"/>
      <charset val="128"/>
    </font>
    <font>
      <sz val="11"/>
      <color rgb="FF0000FF"/>
      <name val="MS P ゴシック"/>
      <family val="3"/>
      <charset val="128"/>
    </font>
    <font>
      <sz val="8"/>
      <color rgb="FF0000FF"/>
      <name val="MS P ゴシック"/>
      <family val="3"/>
      <charset val="128"/>
    </font>
    <font>
      <sz val="9"/>
      <color rgb="FF0000FF"/>
      <name val="MS P ゴシック"/>
      <family val="3"/>
      <charset val="128"/>
    </font>
    <font>
      <sz val="10"/>
      <color rgb="FF0000FF"/>
      <name val="MS P ゴシック"/>
      <family val="3"/>
      <charset val="128"/>
    </font>
    <font>
      <sz val="6"/>
      <color theme="1"/>
      <name val="MS P ゴシック"/>
      <family val="3"/>
      <charset val="128"/>
    </font>
    <font>
      <sz val="7"/>
      <color theme="1"/>
      <name val="MS P ゴシック"/>
      <family val="3"/>
      <charset val="128"/>
    </font>
    <font>
      <sz val="8"/>
      <name val="MS P ゴシック"/>
      <family val="3"/>
      <charset val="128"/>
    </font>
    <font>
      <sz val="7"/>
      <color theme="1"/>
      <name val="MS P ゴシック"/>
      <family val="2"/>
      <charset val="128"/>
    </font>
    <font>
      <sz val="10"/>
      <color rgb="FFFF0000"/>
      <name val="MS P ゴシック"/>
      <family val="3"/>
      <charset val="128"/>
    </font>
    <font>
      <sz val="9"/>
      <color rgb="FFFF0000"/>
      <name val="MS P ゴシック"/>
      <family val="3"/>
      <charset val="128"/>
    </font>
    <font>
      <b/>
      <sz val="9"/>
      <color rgb="FF0000FF"/>
      <name val="MS P ゴシック"/>
      <family val="3"/>
      <charset val="128"/>
    </font>
    <font>
      <b/>
      <sz val="11"/>
      <color theme="1"/>
      <name val="MS P ゴシック"/>
      <family val="3"/>
      <charset val="128"/>
    </font>
    <font>
      <sz val="6"/>
      <color theme="1"/>
      <name val="MS P ゴシック"/>
      <family val="2"/>
      <charset val="128"/>
    </font>
    <font>
      <sz val="10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color indexed="10"/>
      <name val="MS P 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6"/>
      <color rgb="FF0000FF"/>
      <name val="MS P ゴシック"/>
      <family val="2"/>
      <charset val="128"/>
    </font>
    <font>
      <sz val="9"/>
      <color rgb="FF0000FF"/>
      <name val="MS P ゴシック"/>
      <family val="2"/>
      <charset val="128"/>
    </font>
    <font>
      <b/>
      <sz val="10"/>
      <color rgb="FFFF0000"/>
      <name val="MS P ゴシック"/>
      <family val="3"/>
      <charset val="128"/>
    </font>
    <font>
      <b/>
      <sz val="14"/>
      <color theme="1"/>
      <name val="MS P ゴシック"/>
      <family val="3"/>
      <charset val="128"/>
    </font>
    <font>
      <b/>
      <sz val="9"/>
      <color indexed="39"/>
      <name val="MS P ゴシック"/>
      <family val="3"/>
      <charset val="128"/>
    </font>
    <font>
      <b/>
      <sz val="9"/>
      <color indexed="12"/>
      <name val="MS P ゴシック"/>
      <family val="3"/>
      <charset val="128"/>
    </font>
    <font>
      <b/>
      <sz val="8"/>
      <color rgb="FFFF0000"/>
      <name val="MS P ゴシック"/>
      <family val="3"/>
      <charset val="128"/>
    </font>
    <font>
      <b/>
      <sz val="12"/>
      <color rgb="FFFF0000"/>
      <name val="MS P ゴシック"/>
      <family val="3"/>
      <charset val="128"/>
    </font>
    <font>
      <sz val="8"/>
      <color rgb="FFFF0000"/>
      <name val="MS P ゴシック"/>
      <family val="2"/>
      <charset val="128"/>
    </font>
    <font>
      <sz val="9"/>
      <name val="MS P ゴシック"/>
      <family val="2"/>
      <charset val="128"/>
    </font>
    <font>
      <b/>
      <sz val="12"/>
      <color theme="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FF"/>
      </left>
      <right style="thin">
        <color indexed="64"/>
      </right>
      <top style="thin">
        <color rgb="FF0000FF"/>
      </top>
      <bottom style="thin">
        <color rgb="FF0000FF"/>
      </bottom>
      <diagonal/>
    </border>
    <border>
      <left style="thin">
        <color indexed="64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indexed="64"/>
      </right>
      <top style="thin">
        <color rgb="FF0000FF"/>
      </top>
      <bottom/>
      <diagonal/>
    </border>
    <border>
      <left style="thin">
        <color rgb="FF0000FF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indexed="64"/>
      </right>
      <top/>
      <bottom style="thin">
        <color rgb="FF0000FF"/>
      </bottom>
      <diagonal/>
    </border>
    <border>
      <left style="thin">
        <color indexed="64"/>
      </left>
      <right style="thin">
        <color rgb="FF0000FF"/>
      </right>
      <top/>
      <bottom style="thin">
        <color rgb="FF0000FF"/>
      </bottom>
      <diagonal/>
    </border>
    <border>
      <left style="thin">
        <color indexed="64"/>
      </left>
      <right/>
      <top style="thin">
        <color rgb="FF0000FF"/>
      </top>
      <bottom/>
      <diagonal/>
    </border>
  </borders>
  <cellStyleXfs count="1">
    <xf numFmtId="0" fontId="0" fillId="0" borderId="0">
      <alignment vertical="center"/>
    </xf>
  </cellStyleXfs>
  <cellXfs count="249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0" fillId="4" borderId="0" xfId="0" applyFill="1">
      <alignment vertical="center"/>
    </xf>
    <xf numFmtId="0" fontId="11" fillId="0" borderId="10" xfId="0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9" xfId="0" applyFont="1" applyBorder="1">
      <alignment vertical="center"/>
    </xf>
    <xf numFmtId="0" fontId="11" fillId="5" borderId="9" xfId="0" applyFont="1" applyFill="1" applyBorder="1">
      <alignment vertical="center"/>
    </xf>
    <xf numFmtId="0" fontId="11" fillId="6" borderId="9" xfId="0" applyFont="1" applyFill="1" applyBorder="1">
      <alignment vertical="center"/>
    </xf>
    <xf numFmtId="0" fontId="11" fillId="2" borderId="10" xfId="0" applyFont="1" applyFill="1" applyBorder="1">
      <alignment vertical="center"/>
    </xf>
    <xf numFmtId="0" fontId="11" fillId="2" borderId="11" xfId="0" applyFont="1" applyFill="1" applyBorder="1">
      <alignment vertical="center"/>
    </xf>
    <xf numFmtId="0" fontId="11" fillId="0" borderId="17" xfId="0" applyFont="1" applyBorder="1" applyProtection="1">
      <alignment vertical="center"/>
      <protection locked="0"/>
    </xf>
    <xf numFmtId="0" fontId="11" fillId="0" borderId="18" xfId="0" applyFont="1" applyBorder="1" applyProtection="1">
      <alignment vertical="center"/>
      <protection locked="0"/>
    </xf>
    <xf numFmtId="0" fontId="11" fillId="0" borderId="1" xfId="0" applyFont="1" applyBorder="1">
      <alignment vertical="center"/>
    </xf>
    <xf numFmtId="0" fontId="11" fillId="6" borderId="10" xfId="0" applyFont="1" applyFill="1" applyBorder="1">
      <alignment vertical="center"/>
    </xf>
    <xf numFmtId="0" fontId="11" fillId="2" borderId="1" xfId="0" applyFont="1" applyFill="1" applyBorder="1">
      <alignment vertical="center"/>
    </xf>
    <xf numFmtId="0" fontId="0" fillId="0" borderId="15" xfId="0" applyBorder="1">
      <alignment vertical="center"/>
    </xf>
    <xf numFmtId="0" fontId="19" fillId="5" borderId="9" xfId="0" applyFont="1" applyFill="1" applyBorder="1" applyAlignment="1">
      <alignment horizontal="center" vertical="center" wrapText="1"/>
    </xf>
    <xf numFmtId="0" fontId="19" fillId="6" borderId="9" xfId="0" applyFont="1" applyFill="1" applyBorder="1" applyAlignment="1">
      <alignment horizontal="center" vertical="center" wrapText="1"/>
    </xf>
    <xf numFmtId="0" fontId="19" fillId="6" borderId="11" xfId="0" applyFont="1" applyFill="1" applyBorder="1" applyAlignment="1">
      <alignment horizontal="center" vertical="center" wrapText="1"/>
    </xf>
    <xf numFmtId="0" fontId="18" fillId="5" borderId="9" xfId="0" applyFont="1" applyFill="1" applyBorder="1">
      <alignment vertical="center"/>
    </xf>
    <xf numFmtId="0" fontId="18" fillId="6" borderId="9" xfId="0" applyFont="1" applyFill="1" applyBorder="1">
      <alignment vertical="center"/>
    </xf>
    <xf numFmtId="0" fontId="18" fillId="2" borderId="9" xfId="0" applyFont="1" applyFill="1" applyBorder="1">
      <alignment vertical="center"/>
    </xf>
    <xf numFmtId="0" fontId="18" fillId="2" borderId="11" xfId="0" applyFont="1" applyFill="1" applyBorder="1">
      <alignment vertical="center"/>
    </xf>
    <xf numFmtId="0" fontId="18" fillId="0" borderId="17" xfId="0" applyFont="1" applyBorder="1" applyProtection="1">
      <alignment vertical="center"/>
      <protection locked="0"/>
    </xf>
    <xf numFmtId="0" fontId="18" fillId="0" borderId="18" xfId="0" applyFont="1" applyBorder="1" applyProtection="1">
      <alignment vertical="center"/>
      <protection locked="0"/>
    </xf>
    <xf numFmtId="0" fontId="22" fillId="5" borderId="14" xfId="0" applyFont="1" applyFill="1" applyBorder="1" applyAlignment="1">
      <alignment horizontal="center" vertical="center" wrapText="1"/>
    </xf>
    <xf numFmtId="0" fontId="22" fillId="6" borderId="6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0" fillId="0" borderId="13" xfId="0" applyBorder="1">
      <alignment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6" fillId="0" borderId="2" xfId="0" applyFont="1" applyBorder="1">
      <alignment vertical="center"/>
    </xf>
    <xf numFmtId="0" fontId="27" fillId="0" borderId="2" xfId="0" applyFont="1" applyBorder="1">
      <alignment vertical="center"/>
    </xf>
    <xf numFmtId="0" fontId="26" fillId="3" borderId="9" xfId="0" applyFont="1" applyFill="1" applyBorder="1">
      <alignment vertical="center"/>
    </xf>
    <xf numFmtId="0" fontId="29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15" fillId="0" borderId="0" xfId="0" applyFont="1" applyAlignment="1">
      <alignment vertical="top"/>
    </xf>
    <xf numFmtId="0" fontId="15" fillId="0" borderId="0" xfId="0" applyFont="1">
      <alignment vertical="center"/>
    </xf>
    <xf numFmtId="0" fontId="0" fillId="0" borderId="16" xfId="0" applyBorder="1" applyProtection="1">
      <alignment vertical="center"/>
      <protection locked="0"/>
    </xf>
    <xf numFmtId="0" fontId="26" fillId="0" borderId="0" xfId="0" applyFont="1">
      <alignment vertical="center"/>
    </xf>
    <xf numFmtId="14" fontId="30" fillId="0" borderId="0" xfId="0" applyNumberFormat="1" applyFont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14" fontId="36" fillId="0" borderId="0" xfId="0" applyNumberFormat="1" applyFont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7" fillId="0" borderId="20" xfId="0" applyFont="1" applyBorder="1">
      <alignment vertical="center"/>
    </xf>
    <xf numFmtId="0" fontId="37" fillId="0" borderId="21" xfId="0" applyFont="1" applyBorder="1">
      <alignment vertical="center"/>
    </xf>
    <xf numFmtId="0" fontId="17" fillId="0" borderId="0" xfId="0" applyFont="1">
      <alignment vertical="center"/>
    </xf>
    <xf numFmtId="0" fontId="7" fillId="0" borderId="14" xfId="0" applyFont="1" applyBorder="1" applyAlignment="1">
      <alignment horizontal="center" vertical="center" wrapText="1"/>
    </xf>
    <xf numFmtId="0" fontId="17" fillId="0" borderId="8" xfId="0" applyFont="1" applyBorder="1" applyAlignment="1" applyProtection="1">
      <alignment horizontal="center" vertical="center" wrapText="1"/>
      <protection locked="0"/>
    </xf>
    <xf numFmtId="0" fontId="17" fillId="0" borderId="15" xfId="0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14" fontId="37" fillId="0" borderId="7" xfId="0" applyNumberFormat="1" applyFont="1" applyBorder="1" applyAlignment="1">
      <alignment horizontal="center" vertical="center"/>
    </xf>
    <xf numFmtId="14" fontId="37" fillId="0" borderId="0" xfId="0" applyNumberFormat="1" applyFont="1" applyAlignment="1">
      <alignment horizontal="center" vertical="center"/>
    </xf>
    <xf numFmtId="14" fontId="37" fillId="0" borderId="3" xfId="0" applyNumberFormat="1" applyFont="1" applyBorder="1" applyAlignment="1">
      <alignment horizontal="center" vertical="center"/>
    </xf>
    <xf numFmtId="14" fontId="14" fillId="0" borderId="7" xfId="0" applyNumberFormat="1" applyFont="1" applyBorder="1" applyAlignment="1">
      <alignment horizontal="center" vertical="center"/>
    </xf>
    <xf numFmtId="14" fontId="14" fillId="0" borderId="4" xfId="0" applyNumberFormat="1" applyFont="1" applyBorder="1" applyAlignment="1">
      <alignment horizontal="center" vertical="center"/>
    </xf>
    <xf numFmtId="14" fontId="14" fillId="0" borderId="10" xfId="0" applyNumberFormat="1" applyFont="1" applyBorder="1" applyAlignment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14" fontId="14" fillId="0" borderId="3" xfId="0" applyNumberFormat="1" applyFont="1" applyBorder="1" applyAlignment="1">
      <alignment horizontal="center" vertical="center"/>
    </xf>
    <xf numFmtId="14" fontId="14" fillId="0" borderId="8" xfId="0" applyNumberFormat="1" applyFont="1" applyBorder="1" applyAlignment="1">
      <alignment horizontal="center" vertical="center"/>
    </xf>
    <xf numFmtId="14" fontId="14" fillId="0" borderId="15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right" vertical="center"/>
    </xf>
    <xf numFmtId="0" fontId="18" fillId="0" borderId="22" xfId="0" applyFont="1" applyBorder="1" applyProtection="1">
      <alignment vertical="center"/>
      <protection locked="0"/>
    </xf>
    <xf numFmtId="0" fontId="11" fillId="0" borderId="22" xfId="0" applyFont="1" applyBorder="1" applyProtection="1">
      <alignment vertical="center"/>
      <protection locked="0"/>
    </xf>
    <xf numFmtId="0" fontId="18" fillId="0" borderId="0" xfId="0" applyFont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22" fillId="6" borderId="4" xfId="0" applyFont="1" applyFill="1" applyBorder="1" applyAlignment="1">
      <alignment horizontal="center" vertical="center" wrapText="1"/>
    </xf>
    <xf numFmtId="0" fontId="39" fillId="0" borderId="0" xfId="0" applyFont="1">
      <alignment vertical="center"/>
    </xf>
    <xf numFmtId="0" fontId="18" fillId="0" borderId="16" xfId="0" applyFont="1" applyBorder="1" applyProtection="1">
      <alignment vertical="center"/>
      <protection locked="0"/>
    </xf>
    <xf numFmtId="0" fontId="11" fillId="0" borderId="16" xfId="0" applyFont="1" applyBorder="1" applyProtection="1">
      <alignment vertical="center"/>
      <protection locked="0"/>
    </xf>
    <xf numFmtId="0" fontId="17" fillId="0" borderId="1" xfId="0" applyFont="1" applyBorder="1">
      <alignment vertical="center"/>
    </xf>
    <xf numFmtId="0" fontId="19" fillId="5" borderId="13" xfId="0" applyFont="1" applyFill="1" applyBorder="1" applyAlignment="1">
      <alignment horizontal="center" vertical="center" wrapText="1"/>
    </xf>
    <xf numFmtId="2" fontId="18" fillId="0" borderId="0" xfId="0" applyNumberFormat="1" applyFont="1">
      <alignment vertical="center"/>
    </xf>
    <xf numFmtId="2" fontId="11" fillId="0" borderId="0" xfId="0" applyNumberFormat="1" applyFont="1">
      <alignment vertical="center"/>
    </xf>
    <xf numFmtId="0" fontId="12" fillId="4" borderId="15" xfId="0" applyFont="1" applyFill="1" applyBorder="1" applyAlignment="1">
      <alignment horizontal="center" vertical="center" wrapText="1"/>
    </xf>
    <xf numFmtId="0" fontId="24" fillId="4" borderId="15" xfId="0" applyFont="1" applyFill="1" applyBorder="1" applyAlignment="1" applyProtection="1">
      <alignment horizontal="center" vertical="center" wrapText="1"/>
      <protection locked="0"/>
    </xf>
    <xf numFmtId="0" fontId="12" fillId="4" borderId="10" xfId="0" applyFont="1" applyFill="1" applyBorder="1" applyAlignment="1" applyProtection="1">
      <alignment horizontal="center" vertical="center" wrapText="1"/>
      <protection locked="0"/>
    </xf>
    <xf numFmtId="0" fontId="0" fillId="0" borderId="24" xfId="0" applyBorder="1" applyProtection="1">
      <alignment vertical="center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2" fontId="11" fillId="0" borderId="2" xfId="0" applyNumberFormat="1" applyFont="1" applyBorder="1">
      <alignment vertical="center"/>
    </xf>
    <xf numFmtId="0" fontId="11" fillId="5" borderId="3" xfId="0" applyFont="1" applyFill="1" applyBorder="1">
      <alignment vertical="center"/>
    </xf>
    <xf numFmtId="0" fontId="12" fillId="6" borderId="29" xfId="0" applyFont="1" applyFill="1" applyBorder="1" applyProtection="1">
      <alignment vertical="center"/>
      <protection locked="0"/>
    </xf>
    <xf numFmtId="0" fontId="12" fillId="5" borderId="30" xfId="0" applyFont="1" applyFill="1" applyBorder="1" applyProtection="1">
      <alignment vertical="center"/>
      <protection locked="0"/>
    </xf>
    <xf numFmtId="0" fontId="12" fillId="6" borderId="30" xfId="0" applyFont="1" applyFill="1" applyBorder="1" applyProtection="1">
      <alignment vertical="center"/>
      <protection locked="0"/>
    </xf>
    <xf numFmtId="0" fontId="12" fillId="5" borderId="31" xfId="0" applyFont="1" applyFill="1" applyBorder="1" applyProtection="1">
      <alignment vertical="center"/>
      <protection locked="0"/>
    </xf>
    <xf numFmtId="0" fontId="46" fillId="0" borderId="0" xfId="0" applyFont="1">
      <alignment vertical="center"/>
    </xf>
    <xf numFmtId="0" fontId="6" fillId="0" borderId="0" xfId="0" applyFont="1" applyAlignment="1">
      <alignment vertical="top" wrapText="1"/>
    </xf>
    <xf numFmtId="0" fontId="38" fillId="0" borderId="0" xfId="0" applyFont="1" applyAlignment="1">
      <alignment horizontal="center" vertical="top" wrapText="1"/>
    </xf>
    <xf numFmtId="176" fontId="17" fillId="3" borderId="16" xfId="0" applyNumberFormat="1" applyFont="1" applyFill="1" applyBorder="1" applyProtection="1">
      <alignment vertical="center"/>
      <protection locked="0"/>
    </xf>
    <xf numFmtId="176" fontId="11" fillId="3" borderId="16" xfId="0" applyNumberFormat="1" applyFont="1" applyFill="1" applyBorder="1" applyProtection="1">
      <alignment vertical="center"/>
      <protection locked="0"/>
    </xf>
    <xf numFmtId="0" fontId="45" fillId="0" borderId="19" xfId="0" applyFont="1" applyBorder="1" applyAlignment="1" applyProtection="1">
      <alignment horizontal="center" vertical="center"/>
      <protection locked="0"/>
    </xf>
    <xf numFmtId="0" fontId="45" fillId="0" borderId="20" xfId="0" applyFont="1" applyBorder="1" applyProtection="1">
      <alignment vertical="center"/>
      <protection locked="0"/>
    </xf>
    <xf numFmtId="0" fontId="45" fillId="0" borderId="21" xfId="0" applyFont="1" applyBorder="1" applyProtection="1">
      <alignment vertical="center"/>
      <protection locked="0"/>
    </xf>
    <xf numFmtId="0" fontId="11" fillId="0" borderId="37" xfId="0" applyFont="1" applyBorder="1" applyAlignment="1">
      <alignment horizontal="right" vertical="center"/>
    </xf>
    <xf numFmtId="0" fontId="11" fillId="0" borderId="23" xfId="0" applyFont="1" applyBorder="1" applyAlignment="1">
      <alignment horizontal="right" vertical="center"/>
    </xf>
    <xf numFmtId="0" fontId="11" fillId="0" borderId="38" xfId="0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7" fillId="0" borderId="41" xfId="0" applyFont="1" applyBorder="1" applyAlignment="1">
      <alignment horizontal="right" vertical="center"/>
    </xf>
    <xf numFmtId="0" fontId="17" fillId="0" borderId="42" xfId="0" applyFont="1" applyBorder="1" applyAlignment="1">
      <alignment horizontal="right" vertical="center"/>
    </xf>
    <xf numFmtId="0" fontId="17" fillId="0" borderId="44" xfId="0" applyFont="1" applyBorder="1" applyAlignment="1">
      <alignment horizontal="right" vertical="center"/>
    </xf>
    <xf numFmtId="0" fontId="17" fillId="0" borderId="46" xfId="0" applyFont="1" applyBorder="1" applyAlignment="1">
      <alignment horizontal="right" vertical="center"/>
    </xf>
    <xf numFmtId="0" fontId="17" fillId="0" borderId="43" xfId="0" applyFont="1" applyBorder="1" applyAlignment="1">
      <alignment horizontal="right" vertical="center"/>
    </xf>
    <xf numFmtId="0" fontId="17" fillId="0" borderId="45" xfId="0" applyFont="1" applyBorder="1" applyAlignment="1">
      <alignment horizontal="right" vertical="center"/>
    </xf>
    <xf numFmtId="0" fontId="16" fillId="3" borderId="27" xfId="0" applyFont="1" applyFill="1" applyBorder="1" applyAlignment="1" applyProtection="1">
      <alignment horizontal="center" vertical="center" wrapText="1"/>
      <protection locked="0"/>
    </xf>
    <xf numFmtId="0" fontId="16" fillId="3" borderId="28" xfId="0" applyFont="1" applyFill="1" applyBorder="1" applyAlignment="1" applyProtection="1">
      <alignment horizontal="center" vertical="center" wrapText="1"/>
      <protection locked="0"/>
    </xf>
    <xf numFmtId="0" fontId="20" fillId="3" borderId="26" xfId="0" applyFont="1" applyFill="1" applyBorder="1" applyAlignment="1" applyProtection="1">
      <alignment horizontal="center" vertical="center" wrapText="1"/>
      <protection locked="0"/>
    </xf>
    <xf numFmtId="0" fontId="20" fillId="3" borderId="25" xfId="0" applyFont="1" applyFill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>
      <alignment horizontal="right" vertical="center"/>
    </xf>
    <xf numFmtId="0" fontId="18" fillId="0" borderId="15" xfId="0" applyFont="1" applyBorder="1" applyAlignment="1">
      <alignment horizontal="right" vertical="center"/>
    </xf>
    <xf numFmtId="0" fontId="18" fillId="0" borderId="10" xfId="0" applyFont="1" applyBorder="1" applyAlignment="1">
      <alignment horizontal="right" vertical="center"/>
    </xf>
    <xf numFmtId="0" fontId="13" fillId="0" borderId="3" xfId="0" applyFont="1" applyBorder="1" applyAlignment="1" applyProtection="1">
      <alignment horizontal="right" vertical="center"/>
      <protection locked="0"/>
    </xf>
    <xf numFmtId="0" fontId="13" fillId="0" borderId="2" xfId="0" applyFont="1" applyBorder="1" applyAlignment="1" applyProtection="1">
      <alignment horizontal="right" vertical="center"/>
      <protection locked="0"/>
    </xf>
    <xf numFmtId="0" fontId="13" fillId="0" borderId="12" xfId="0" applyFont="1" applyBorder="1" applyAlignment="1" applyProtection="1">
      <alignment horizontal="right" vertical="center"/>
      <protection locked="0"/>
    </xf>
    <xf numFmtId="0" fontId="13" fillId="0" borderId="11" xfId="0" applyFont="1" applyBorder="1" applyAlignment="1" applyProtection="1">
      <alignment horizontal="right" vertical="center"/>
      <protection locked="0"/>
    </xf>
    <xf numFmtId="0" fontId="13" fillId="0" borderId="13" xfId="0" applyFont="1" applyBorder="1" applyAlignment="1" applyProtection="1">
      <alignment horizontal="right" vertical="center"/>
      <protection locked="0"/>
    </xf>
    <xf numFmtId="0" fontId="11" fillId="7" borderId="9" xfId="0" applyFont="1" applyFill="1" applyBorder="1" applyAlignment="1" applyProtection="1">
      <alignment horizontal="center" vertical="center" wrapText="1"/>
      <protection locked="0"/>
    </xf>
    <xf numFmtId="0" fontId="0" fillId="7" borderId="14" xfId="0" applyFill="1" applyBorder="1" applyAlignment="1" applyProtection="1">
      <alignment horizontal="center" vertical="center" wrapText="1"/>
      <protection locked="0"/>
    </xf>
    <xf numFmtId="0" fontId="11" fillId="7" borderId="14" xfId="0" applyFont="1" applyFill="1" applyBorder="1" applyAlignment="1" applyProtection="1">
      <alignment horizontal="center" vertical="center" wrapText="1"/>
      <protection locked="0"/>
    </xf>
    <xf numFmtId="0" fontId="11" fillId="7" borderId="15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12" fillId="5" borderId="35" xfId="0" applyFont="1" applyFill="1" applyBorder="1" applyAlignment="1" applyProtection="1">
      <alignment horizontal="left" vertical="center" wrapText="1"/>
      <protection locked="0"/>
    </xf>
    <xf numFmtId="0" fontId="12" fillId="5" borderId="36" xfId="0" applyFont="1" applyFill="1" applyBorder="1" applyAlignment="1" applyProtection="1">
      <alignment horizontal="left" vertical="center" wrapText="1"/>
      <protection locked="0"/>
    </xf>
    <xf numFmtId="0" fontId="12" fillId="6" borderId="9" xfId="0" applyFont="1" applyFill="1" applyBorder="1" applyAlignment="1" applyProtection="1">
      <alignment horizontal="left" vertical="center" wrapText="1"/>
      <protection locked="0"/>
    </xf>
    <xf numFmtId="49" fontId="12" fillId="6" borderId="9" xfId="0" applyNumberFormat="1" applyFont="1" applyFill="1" applyBorder="1" applyAlignment="1" applyProtection="1">
      <alignment horizontal="left" vertical="center" wrapText="1"/>
      <protection locked="0"/>
    </xf>
    <xf numFmtId="49" fontId="12" fillId="5" borderId="35" xfId="0" applyNumberFormat="1" applyFont="1" applyFill="1" applyBorder="1" applyAlignment="1" applyProtection="1">
      <alignment horizontal="left" vertical="center" wrapText="1"/>
      <protection locked="0"/>
    </xf>
    <xf numFmtId="0" fontId="12" fillId="6" borderId="33" xfId="0" applyFont="1" applyFill="1" applyBorder="1" applyAlignment="1" applyProtection="1">
      <alignment horizontal="left" vertical="center" wrapText="1"/>
      <protection locked="0"/>
    </xf>
    <xf numFmtId="0" fontId="12" fillId="6" borderId="32" xfId="0" applyFont="1" applyFill="1" applyBorder="1" applyAlignment="1" applyProtection="1">
      <alignment horizontal="left" vertical="center" wrapText="1"/>
      <protection locked="0"/>
    </xf>
    <xf numFmtId="0" fontId="12" fillId="5" borderId="34" xfId="0" applyFont="1" applyFill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15" fillId="0" borderId="5" xfId="0" applyFont="1" applyBorder="1" applyAlignment="1" applyProtection="1">
      <alignment horizontal="center" vertical="center" wrapText="1"/>
      <protection locked="0"/>
    </xf>
    <xf numFmtId="0" fontId="15" fillId="0" borderId="15" xfId="0" applyFont="1" applyBorder="1" applyAlignment="1" applyProtection="1">
      <alignment horizontal="center" vertical="center" wrapText="1"/>
      <protection locked="0"/>
    </xf>
    <xf numFmtId="14" fontId="14" fillId="0" borderId="8" xfId="0" applyNumberFormat="1" applyFont="1" applyBorder="1" applyAlignment="1">
      <alignment horizontal="center" vertical="center"/>
    </xf>
    <xf numFmtId="14" fontId="14" fillId="0" borderId="15" xfId="0" applyNumberFormat="1" applyFont="1" applyBorder="1" applyAlignment="1">
      <alignment horizontal="center" vertical="center"/>
    </xf>
    <xf numFmtId="14" fontId="14" fillId="0" borderId="10" xfId="0" applyNumberFormat="1" applyFont="1" applyBorder="1" applyAlignment="1">
      <alignment horizontal="center" vertical="center"/>
    </xf>
    <xf numFmtId="14" fontId="14" fillId="0" borderId="14" xfId="0" applyNumberFormat="1" applyFont="1" applyBorder="1" applyAlignment="1">
      <alignment horizontal="center" vertical="center"/>
    </xf>
    <xf numFmtId="177" fontId="14" fillId="0" borderId="9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right" vertical="center"/>
    </xf>
    <xf numFmtId="0" fontId="20" fillId="0" borderId="1" xfId="0" applyFont="1" applyBorder="1" applyAlignment="1">
      <alignment horizontal="right" vertical="center"/>
    </xf>
    <xf numFmtId="0" fontId="12" fillId="2" borderId="8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7" fillId="7" borderId="9" xfId="0" applyFont="1" applyFill="1" applyBorder="1" applyAlignment="1" applyProtection="1">
      <alignment horizontal="center" vertical="center" wrapText="1"/>
      <protection locked="0"/>
    </xf>
    <xf numFmtId="0" fontId="17" fillId="7" borderId="14" xfId="0" applyFont="1" applyFill="1" applyBorder="1" applyAlignment="1" applyProtection="1">
      <alignment horizontal="center" vertical="center" wrapText="1"/>
      <protection locked="0"/>
    </xf>
    <xf numFmtId="0" fontId="17" fillId="7" borderId="15" xfId="0" applyFont="1" applyFill="1" applyBorder="1" applyAlignment="1" applyProtection="1">
      <alignment horizontal="center" vertical="center" wrapText="1"/>
      <protection locked="0"/>
    </xf>
    <xf numFmtId="0" fontId="19" fillId="6" borderId="9" xfId="0" applyFont="1" applyFill="1" applyBorder="1" applyAlignment="1">
      <alignment horizontal="left" vertical="center" wrapText="1"/>
    </xf>
    <xf numFmtId="49" fontId="19" fillId="5" borderId="14" xfId="0" applyNumberFormat="1" applyFont="1" applyFill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56" fontId="19" fillId="6" borderId="9" xfId="0" applyNumberFormat="1" applyFont="1" applyFill="1" applyBorder="1" applyAlignment="1">
      <alignment horizontal="left" vertical="center" wrapText="1"/>
    </xf>
    <xf numFmtId="0" fontId="19" fillId="5" borderId="14" xfId="0" applyFont="1" applyFill="1" applyBorder="1" applyAlignment="1">
      <alignment horizontal="left" vertical="center" wrapText="1"/>
    </xf>
    <xf numFmtId="0" fontId="30" fillId="0" borderId="0" xfId="0" applyFont="1" applyAlignment="1">
      <alignment horizontal="center" vertical="center" textRotation="255" wrapText="1"/>
    </xf>
    <xf numFmtId="0" fontId="22" fillId="0" borderId="0" xfId="0" applyFont="1" applyAlignment="1">
      <alignment horizontal="center" vertical="center" textRotation="255" wrapText="1"/>
    </xf>
    <xf numFmtId="0" fontId="25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12" fillId="4" borderId="39" xfId="0" applyFont="1" applyFill="1" applyBorder="1" applyAlignment="1">
      <alignment horizontal="center" vertical="center" wrapText="1"/>
    </xf>
    <xf numFmtId="0" fontId="12" fillId="4" borderId="40" xfId="0" applyFont="1" applyFill="1" applyBorder="1" applyAlignment="1">
      <alignment horizontal="center" vertical="center" wrapText="1"/>
    </xf>
    <xf numFmtId="0" fontId="44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19" fillId="6" borderId="13" xfId="0" applyFont="1" applyFill="1" applyBorder="1" applyAlignment="1">
      <alignment horizontal="left" vertical="center" wrapText="1"/>
    </xf>
    <xf numFmtId="0" fontId="19" fillId="5" borderId="8" xfId="0" applyFont="1" applyFill="1" applyBorder="1" applyAlignment="1">
      <alignment horizontal="left" vertical="center" wrapText="1"/>
    </xf>
    <xf numFmtId="49" fontId="19" fillId="6" borderId="9" xfId="0" applyNumberFormat="1" applyFont="1" applyFill="1" applyBorder="1" applyAlignment="1">
      <alignment horizontal="left" vertical="center" wrapText="1"/>
    </xf>
    <xf numFmtId="0" fontId="18" fillId="0" borderId="8" xfId="0" applyFont="1" applyBorder="1" applyAlignment="1">
      <alignment horizontal="right" vertical="center"/>
    </xf>
    <xf numFmtId="0" fontId="18" fillId="0" borderId="5" xfId="0" applyFont="1" applyBorder="1" applyAlignment="1">
      <alignment horizontal="right" vertical="center"/>
    </xf>
    <xf numFmtId="0" fontId="18" fillId="0" borderId="3" xfId="0" applyFont="1" applyBorder="1" applyAlignment="1">
      <alignment horizontal="right" vertical="center"/>
    </xf>
    <xf numFmtId="0" fontId="4" fillId="3" borderId="2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21" fillId="0" borderId="8" xfId="0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21" fillId="0" borderId="15" xfId="0" applyFont="1" applyBorder="1" applyAlignment="1" applyProtection="1">
      <alignment horizontal="center" vertical="center" wrapText="1"/>
      <protection locked="0"/>
    </xf>
    <xf numFmtId="0" fontId="43" fillId="0" borderId="14" xfId="0" applyFont="1" applyBorder="1" applyAlignment="1" applyProtection="1">
      <alignment horizontal="center" vertical="center" wrapText="1"/>
      <protection locked="0"/>
    </xf>
    <xf numFmtId="0" fontId="43" fillId="0" borderId="15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1" fillId="7" borderId="10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14" fontId="37" fillId="0" borderId="14" xfId="0" applyNumberFormat="1" applyFont="1" applyBorder="1" applyAlignment="1">
      <alignment horizontal="center" vertical="center"/>
    </xf>
    <xf numFmtId="14" fontId="37" fillId="0" borderId="15" xfId="0" applyNumberFormat="1" applyFont="1" applyBorder="1" applyAlignment="1">
      <alignment horizontal="center" vertical="center"/>
    </xf>
    <xf numFmtId="14" fontId="37" fillId="0" borderId="10" xfId="0" applyNumberFormat="1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177" fontId="37" fillId="0" borderId="9" xfId="0" applyNumberFormat="1" applyFont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14" fontId="20" fillId="0" borderId="8" xfId="0" applyNumberFormat="1" applyFont="1" applyBorder="1" applyAlignment="1">
      <alignment horizontal="center" vertical="center"/>
    </xf>
    <xf numFmtId="14" fontId="20" fillId="0" borderId="15" xfId="0" applyNumberFormat="1" applyFont="1" applyBorder="1" applyAlignment="1">
      <alignment horizontal="center" vertical="center"/>
    </xf>
    <xf numFmtId="14" fontId="20" fillId="0" borderId="10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219076</xdr:colOff>
      <xdr:row>22</xdr:row>
      <xdr:rowOff>152402</xdr:rowOff>
    </xdr:from>
    <xdr:ext cx="3695700" cy="2181224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7950" t="38309" r="29605" b="32265"/>
        <a:stretch/>
      </xdr:blipFill>
      <xdr:spPr>
        <a:xfrm>
          <a:off x="904876" y="3752852"/>
          <a:ext cx="3695700" cy="2181224"/>
        </a:xfrm>
        <a:prstGeom prst="rect">
          <a:avLst/>
        </a:prstGeom>
      </xdr:spPr>
    </xdr:pic>
    <xdr:clientData/>
  </xdr:oneCellAnchor>
  <xdr:twoCellAnchor>
    <xdr:from>
      <xdr:col>0</xdr:col>
      <xdr:colOff>371474</xdr:colOff>
      <xdr:row>2</xdr:row>
      <xdr:rowOff>2</xdr:rowOff>
    </xdr:from>
    <xdr:to>
      <xdr:col>7</xdr:col>
      <xdr:colOff>238126</xdr:colOff>
      <xdr:row>22</xdr:row>
      <xdr:rowOff>104776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/>
      </xdr:nvGrpSpPr>
      <xdr:grpSpPr>
        <a:xfrm>
          <a:off x="371474" y="581027"/>
          <a:ext cx="4667252" cy="3533774"/>
          <a:chOff x="352424" y="733426"/>
          <a:chExt cx="5419802" cy="3848099"/>
        </a:xfrm>
      </xdr:grpSpPr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GrpSpPr/>
        </xdr:nvGrpSpPr>
        <xdr:grpSpPr>
          <a:xfrm>
            <a:off x="352424" y="885824"/>
            <a:ext cx="5419802" cy="3695701"/>
            <a:chOff x="2867024" y="457199"/>
            <a:chExt cx="5419802" cy="3695701"/>
          </a:xfrm>
        </xdr:grpSpPr>
        <xdr:pic>
          <xdr:nvPicPr>
            <xdr:cNvPr id="6" name="図 5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/>
            <a:srcRect l="28285" t="67656" r="29154" b="12177"/>
            <a:stretch/>
          </xdr:blipFill>
          <xdr:spPr>
            <a:xfrm>
              <a:off x="2876549" y="457199"/>
              <a:ext cx="5410277" cy="1990725"/>
            </a:xfrm>
            <a:prstGeom prst="rect">
              <a:avLst/>
            </a:prstGeom>
          </xdr:spPr>
        </xdr:pic>
        <xdr:pic>
          <xdr:nvPicPr>
            <xdr:cNvPr id="7" name="図 6">
              <a:extLst>
                <a:ext uri="{FF2B5EF4-FFF2-40B4-BE49-F238E27FC236}">
                  <a16:creationId xmlns:a16="http://schemas.microsoft.com/office/drawing/2014/main" id="{00000000-0008-0000-0200-000007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3"/>
            <a:srcRect l="27087" t="18674" r="28979" b="63207"/>
            <a:stretch/>
          </xdr:blipFill>
          <xdr:spPr>
            <a:xfrm>
              <a:off x="2867024" y="2428874"/>
              <a:ext cx="5383180" cy="1724026"/>
            </a:xfrm>
            <a:prstGeom prst="rect">
              <a:avLst/>
            </a:prstGeom>
          </xdr:spPr>
        </xdr:pic>
      </xdr:grpSp>
      <xdr:pic>
        <xdr:nvPicPr>
          <xdr:cNvPr id="5" name="図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447676" y="733426"/>
            <a:ext cx="714374" cy="652958"/>
          </a:xfrm>
          <a:prstGeom prst="rect">
            <a:avLst/>
          </a:prstGeom>
          <a:solidFill>
            <a:schemeClr val="bg1"/>
          </a:solidFill>
        </xdr:spPr>
      </xdr:pic>
    </xdr:grpSp>
    <xdr:clientData/>
  </xdr:twoCellAnchor>
  <xdr:oneCellAnchor>
    <xdr:from>
      <xdr:col>0</xdr:col>
      <xdr:colOff>323850</xdr:colOff>
      <xdr:row>22</xdr:row>
      <xdr:rowOff>142876</xdr:rowOff>
    </xdr:from>
    <xdr:ext cx="657225" cy="753875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23850" y="3743326"/>
          <a:ext cx="657225" cy="7538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66674</xdr:rowOff>
    </xdr:from>
    <xdr:to>
      <xdr:col>7</xdr:col>
      <xdr:colOff>558710</xdr:colOff>
      <xdr:row>34</xdr:row>
      <xdr:rowOff>95250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343" t="19616" r="31197" b="25171"/>
        <a:stretch/>
      </xdr:blipFill>
      <xdr:spPr>
        <a:xfrm>
          <a:off x="104774" y="66674"/>
          <a:ext cx="5254536" cy="5857876"/>
        </a:xfrm>
        <a:prstGeom prst="rect">
          <a:avLst/>
        </a:prstGeom>
      </xdr:spPr>
    </xdr:pic>
    <xdr:clientData/>
  </xdr:twoCellAnchor>
  <xdr:twoCellAnchor editAs="oneCell">
    <xdr:from>
      <xdr:col>8</xdr:col>
      <xdr:colOff>285479</xdr:colOff>
      <xdr:row>7</xdr:row>
      <xdr:rowOff>0</xdr:rowOff>
    </xdr:from>
    <xdr:to>
      <xdr:col>15</xdr:col>
      <xdr:colOff>224871</xdr:colOff>
      <xdr:row>35</xdr:row>
      <xdr:rowOff>114300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0901" t="19041" r="32370" b="31916"/>
        <a:stretch/>
      </xdr:blipFill>
      <xdr:spPr>
        <a:xfrm>
          <a:off x="5771879" y="1200150"/>
          <a:ext cx="4739992" cy="4914900"/>
        </a:xfrm>
        <a:prstGeom prst="rect">
          <a:avLst/>
        </a:prstGeom>
      </xdr:spPr>
    </xdr:pic>
    <xdr:clientData/>
  </xdr:twoCellAnchor>
  <xdr:twoCellAnchor editAs="oneCell">
    <xdr:from>
      <xdr:col>8</xdr:col>
      <xdr:colOff>9524</xdr:colOff>
      <xdr:row>0</xdr:row>
      <xdr:rowOff>85725</xdr:rowOff>
    </xdr:from>
    <xdr:to>
      <xdr:col>15</xdr:col>
      <xdr:colOff>351754</xdr:colOff>
      <xdr:row>6</xdr:row>
      <xdr:rowOff>161925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343" t="74622" r="31197" b="14737"/>
        <a:stretch/>
      </xdr:blipFill>
      <xdr:spPr>
        <a:xfrm>
          <a:off x="5495924" y="85725"/>
          <a:ext cx="5142830" cy="1104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600074</xdr:colOff>
      <xdr:row>0</xdr:row>
      <xdr:rowOff>95249</xdr:rowOff>
    </xdr:from>
    <xdr:to>
      <xdr:col>15</xdr:col>
      <xdr:colOff>336131</xdr:colOff>
      <xdr:row>37</xdr:row>
      <xdr:rowOff>76200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77" t="20042" r="20000" b="8757"/>
        <a:stretch/>
      </xdr:blipFill>
      <xdr:spPr>
        <a:xfrm>
          <a:off x="5400674" y="95249"/>
          <a:ext cx="5222457" cy="6324601"/>
        </a:xfrm>
        <a:prstGeom prst="rect">
          <a:avLst/>
        </a:prstGeom>
      </xdr:spPr>
    </xdr:pic>
    <xdr:clientData/>
  </xdr:twoCellAnchor>
  <xdr:twoCellAnchor editAs="oneCell">
    <xdr:from>
      <xdr:col>0</xdr:col>
      <xdr:colOff>152399</xdr:colOff>
      <xdr:row>0</xdr:row>
      <xdr:rowOff>104776</xdr:rowOff>
    </xdr:from>
    <xdr:to>
      <xdr:col>7</xdr:col>
      <xdr:colOff>438150</xdr:colOff>
      <xdr:row>37</xdr:row>
      <xdr:rowOff>110170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4299" t="17083" r="20075" b="10164"/>
        <a:stretch/>
      </xdr:blipFill>
      <xdr:spPr>
        <a:xfrm>
          <a:off x="152399" y="104776"/>
          <a:ext cx="5086351" cy="6349044"/>
        </a:xfrm>
        <a:prstGeom prst="rect">
          <a:avLst/>
        </a:prstGeom>
      </xdr:spPr>
    </xdr:pic>
    <xdr:clientData/>
  </xdr:twoCellAnchor>
  <xdr:twoCellAnchor editAs="oneCell">
    <xdr:from>
      <xdr:col>15</xdr:col>
      <xdr:colOff>361949</xdr:colOff>
      <xdr:row>0</xdr:row>
      <xdr:rowOff>47625</xdr:rowOff>
    </xdr:from>
    <xdr:to>
      <xdr:col>23</xdr:col>
      <xdr:colOff>238125</xdr:colOff>
      <xdr:row>18</xdr:row>
      <xdr:rowOff>95250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4940" t="19735" r="20288" b="46844"/>
        <a:stretch/>
      </xdr:blipFill>
      <xdr:spPr>
        <a:xfrm>
          <a:off x="10648949" y="47625"/>
          <a:ext cx="5362576" cy="3133725"/>
        </a:xfrm>
        <a:prstGeom prst="rect">
          <a:avLst/>
        </a:prstGeom>
      </xdr:spPr>
    </xdr:pic>
    <xdr:clientData/>
  </xdr:twoCellAnchor>
  <xdr:twoCellAnchor>
    <xdr:from>
      <xdr:col>7</xdr:col>
      <xdr:colOff>619125</xdr:colOff>
      <xdr:row>3</xdr:row>
      <xdr:rowOff>85725</xdr:rowOff>
    </xdr:from>
    <xdr:to>
      <xdr:col>15</xdr:col>
      <xdr:colOff>409575</xdr:colOff>
      <xdr:row>6</xdr:row>
      <xdr:rowOff>47625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5419725" y="600075"/>
          <a:ext cx="5276850" cy="476250"/>
        </a:xfrm>
        <a:prstGeom prst="roundRect">
          <a:avLst/>
        </a:prstGeom>
        <a:noFill/>
        <a:ln w="254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95250</xdr:rowOff>
    </xdr:from>
    <xdr:to>
      <xdr:col>7</xdr:col>
      <xdr:colOff>666751</xdr:colOff>
      <xdr:row>20</xdr:row>
      <xdr:rowOff>35390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940" t="53055" r="20288" b="11013"/>
        <a:stretch/>
      </xdr:blipFill>
      <xdr:spPr>
        <a:xfrm>
          <a:off x="104775" y="95250"/>
          <a:ext cx="5362576" cy="3369140"/>
        </a:xfrm>
        <a:prstGeom prst="rect">
          <a:avLst/>
        </a:prstGeom>
      </xdr:spPr>
    </xdr:pic>
    <xdr:clientData/>
  </xdr:twoCellAnchor>
  <xdr:twoCellAnchor editAs="oneCell">
    <xdr:from>
      <xdr:col>8</xdr:col>
      <xdr:colOff>161923</xdr:colOff>
      <xdr:row>3</xdr:row>
      <xdr:rowOff>152400</xdr:rowOff>
    </xdr:from>
    <xdr:to>
      <xdr:col>18</xdr:col>
      <xdr:colOff>238124</xdr:colOff>
      <xdr:row>27</xdr:row>
      <xdr:rowOff>27764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4117" t="55710" r="20107" b="10641"/>
        <a:stretch/>
      </xdr:blipFill>
      <xdr:spPr>
        <a:xfrm>
          <a:off x="5648323" y="666750"/>
          <a:ext cx="6934201" cy="3990164"/>
        </a:xfrm>
        <a:prstGeom prst="rect">
          <a:avLst/>
        </a:prstGeom>
      </xdr:spPr>
    </xdr:pic>
    <xdr:clientData/>
  </xdr:twoCellAnchor>
  <xdr:twoCellAnchor editAs="oneCell">
    <xdr:from>
      <xdr:col>0</xdr:col>
      <xdr:colOff>19049</xdr:colOff>
      <xdr:row>20</xdr:row>
      <xdr:rowOff>38099</xdr:rowOff>
    </xdr:from>
    <xdr:to>
      <xdr:col>8</xdr:col>
      <xdr:colOff>161925</xdr:colOff>
      <xdr:row>40</xdr:row>
      <xdr:rowOff>133350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4117" t="19596" r="20107" b="43795"/>
        <a:stretch/>
      </xdr:blipFill>
      <xdr:spPr>
        <a:xfrm>
          <a:off x="19049" y="3467099"/>
          <a:ext cx="5629276" cy="3524251"/>
        </a:xfrm>
        <a:prstGeom prst="rect">
          <a:avLst/>
        </a:prstGeom>
      </xdr:spPr>
    </xdr:pic>
    <xdr:clientData/>
  </xdr:twoCellAnchor>
  <xdr:twoCellAnchor>
    <xdr:from>
      <xdr:col>8</xdr:col>
      <xdr:colOff>38099</xdr:colOff>
      <xdr:row>3</xdr:row>
      <xdr:rowOff>152399</xdr:rowOff>
    </xdr:from>
    <xdr:to>
      <xdr:col>18</xdr:col>
      <xdr:colOff>381000</xdr:colOff>
      <xdr:row>14</xdr:row>
      <xdr:rowOff>47624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5524499" y="666749"/>
          <a:ext cx="7200901" cy="1781175"/>
        </a:xfrm>
        <a:prstGeom prst="roundRect">
          <a:avLst/>
        </a:prstGeom>
        <a:noFill/>
        <a:ln w="254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87"/>
  <sheetViews>
    <sheetView tabSelected="1" workbookViewId="0">
      <pane xSplit="20" ySplit="5" topLeftCell="U6" activePane="bottomRight" state="frozen"/>
      <selection pane="topRight" activeCell="U1" sqref="U1"/>
      <selection pane="bottomLeft" activeCell="A6" sqref="A6"/>
      <selection pane="bottomRight" activeCell="A2" sqref="A2"/>
    </sheetView>
  </sheetViews>
  <sheetFormatPr defaultRowHeight="13.5"/>
  <cols>
    <col min="1" max="1" width="7.875" customWidth="1"/>
    <col min="2" max="2" width="5" hidden="1" customWidth="1"/>
    <col min="3" max="3" width="10.375" customWidth="1"/>
    <col min="4" max="4" width="6.25" customWidth="1"/>
    <col min="5" max="5" width="6.25" hidden="1" customWidth="1"/>
    <col min="6" max="6" width="4.75" customWidth="1"/>
    <col min="7" max="8" width="3.5" customWidth="1"/>
    <col min="9" max="9" width="9.5" hidden="1" customWidth="1"/>
    <col min="10" max="10" width="3.625" hidden="1" customWidth="1"/>
    <col min="11" max="11" width="6.375" customWidth="1"/>
    <col min="12" max="12" width="5.625" customWidth="1"/>
    <col min="13" max="13" width="5.625" hidden="1" customWidth="1"/>
    <col min="14" max="15" width="5.625" customWidth="1"/>
    <col min="16" max="16" width="5.625" hidden="1" customWidth="1"/>
    <col min="17" max="18" width="5.625" customWidth="1"/>
    <col min="19" max="19" width="7.125" customWidth="1"/>
    <col min="20" max="20" width="8.125" customWidth="1"/>
    <col min="21" max="44" width="4.5" customWidth="1"/>
    <col min="45" max="46" width="6" customWidth="1"/>
    <col min="47" max="48" width="5.875" customWidth="1"/>
    <col min="49" max="49" width="6" customWidth="1"/>
    <col min="50" max="50" width="5.5" customWidth="1"/>
    <col min="51" max="52" width="5.625" hidden="1" customWidth="1"/>
  </cols>
  <sheetData>
    <row r="1" spans="1:52" ht="18" customHeight="1" thickBot="1">
      <c r="F1" s="224" t="s">
        <v>100</v>
      </c>
      <c r="G1" s="224"/>
      <c r="H1" s="224"/>
      <c r="I1" s="174" t="s">
        <v>94</v>
      </c>
      <c r="J1" s="80"/>
      <c r="O1" s="63"/>
      <c r="P1" s="63"/>
      <c r="Q1" s="65" t="s">
        <v>109</v>
      </c>
      <c r="R1" s="63"/>
      <c r="T1" s="2"/>
      <c r="U1" s="2"/>
      <c r="AS1" s="200" t="s">
        <v>110</v>
      </c>
      <c r="AT1" s="200"/>
      <c r="AU1" s="200"/>
      <c r="AV1" s="200"/>
      <c r="AW1" s="200"/>
      <c r="AX1" s="200"/>
      <c r="AY1" s="190" t="s">
        <v>93</v>
      </c>
      <c r="AZ1" s="190" t="s">
        <v>92</v>
      </c>
    </row>
    <row r="2" spans="1:52" ht="20.25" customHeight="1" thickBot="1">
      <c r="A2" s="64"/>
      <c r="B2" s="61"/>
      <c r="C2" s="120" t="s">
        <v>91</v>
      </c>
      <c r="D2" s="60"/>
      <c r="E2" s="60"/>
      <c r="I2" s="175"/>
      <c r="J2" s="81"/>
      <c r="O2" s="63"/>
      <c r="P2" s="63"/>
      <c r="Q2" s="63"/>
      <c r="R2" s="62" t="s">
        <v>59</v>
      </c>
      <c r="AS2" s="200"/>
      <c r="AT2" s="200"/>
      <c r="AU2" s="200"/>
      <c r="AV2" s="200"/>
      <c r="AW2" s="200"/>
      <c r="AX2" s="200"/>
      <c r="AY2" s="191"/>
      <c r="AZ2" s="191"/>
    </row>
    <row r="3" spans="1:52" ht="15" customHeight="1" thickBot="1">
      <c r="A3" s="61"/>
      <c r="B3" s="61"/>
      <c r="C3" s="60"/>
      <c r="D3" s="60"/>
      <c r="E3" s="60"/>
      <c r="I3" s="176"/>
      <c r="J3" s="82"/>
      <c r="K3" s="177" t="s">
        <v>96</v>
      </c>
      <c r="L3" s="178"/>
      <c r="M3" s="95"/>
      <c r="N3" s="59"/>
      <c r="O3" s="58" t="s">
        <v>106</v>
      </c>
      <c r="P3" s="58"/>
      <c r="Q3" s="57"/>
      <c r="R3" s="57"/>
      <c r="S3" s="57"/>
      <c r="T3" s="57"/>
      <c r="U3" s="65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S3" s="121"/>
      <c r="AT3" s="121"/>
      <c r="AU3" s="121"/>
      <c r="AV3" s="121"/>
      <c r="AW3" s="122" t="s">
        <v>111</v>
      </c>
      <c r="AX3" s="121"/>
      <c r="AY3" s="191"/>
      <c r="AZ3" s="191"/>
    </row>
    <row r="4" spans="1:52" ht="23.25" customHeight="1" thickTop="1" thickBot="1">
      <c r="A4" s="209" t="s">
        <v>90</v>
      </c>
      <c r="B4" s="67"/>
      <c r="C4" s="211" t="s">
        <v>89</v>
      </c>
      <c r="D4" s="207" t="s">
        <v>104</v>
      </c>
      <c r="E4" s="112"/>
      <c r="F4" s="186" t="s">
        <v>98</v>
      </c>
      <c r="G4" s="186"/>
      <c r="H4" s="186"/>
      <c r="I4" s="228" t="s">
        <v>88</v>
      </c>
      <c r="J4" s="83"/>
      <c r="K4" s="186" t="s">
        <v>97</v>
      </c>
      <c r="L4" s="186" t="s">
        <v>87</v>
      </c>
      <c r="M4" s="56"/>
      <c r="N4" s="186" t="s">
        <v>86</v>
      </c>
      <c r="O4" s="211"/>
      <c r="P4" s="51"/>
      <c r="Q4" s="179" t="s">
        <v>85</v>
      </c>
      <c r="R4" s="180"/>
      <c r="S4" s="231" t="s">
        <v>84</v>
      </c>
      <c r="T4" s="232" t="s">
        <v>83</v>
      </c>
      <c r="U4" s="111">
        <v>4</v>
      </c>
      <c r="V4" s="53" t="s">
        <v>82</v>
      </c>
      <c r="W4" s="54">
        <f>IF(U4=12,1,U4+1)</f>
        <v>5</v>
      </c>
      <c r="X4" s="53" t="s">
        <v>82</v>
      </c>
      <c r="Y4" s="54">
        <f>IF(W4=12,1,W4+1)</f>
        <v>6</v>
      </c>
      <c r="Z4" s="53" t="s">
        <v>82</v>
      </c>
      <c r="AA4" s="54">
        <f>IF(Y4=12,1,Y4+1)</f>
        <v>7</v>
      </c>
      <c r="AB4" s="53" t="s">
        <v>82</v>
      </c>
      <c r="AC4" s="54">
        <f>IF(AA4=12,1,AA4+1)</f>
        <v>8</v>
      </c>
      <c r="AD4" s="53" t="s">
        <v>82</v>
      </c>
      <c r="AE4" s="54">
        <f>IF(AC4=12,1,AC4+1)</f>
        <v>9</v>
      </c>
      <c r="AF4" s="55" t="s">
        <v>82</v>
      </c>
      <c r="AG4" s="54">
        <f>IF(AE4=12,1,AE4+1)</f>
        <v>10</v>
      </c>
      <c r="AH4" s="53" t="s">
        <v>82</v>
      </c>
      <c r="AI4" s="54">
        <f>IF(AG4=12,1,AG4+1)</f>
        <v>11</v>
      </c>
      <c r="AJ4" s="53" t="s">
        <v>82</v>
      </c>
      <c r="AK4" s="54">
        <f>IF(AI4=12,1,AI4+1)</f>
        <v>12</v>
      </c>
      <c r="AL4" s="53" t="s">
        <v>82</v>
      </c>
      <c r="AM4" s="54">
        <f>IF(AK4=12,1,AK4+1)</f>
        <v>1</v>
      </c>
      <c r="AN4" s="53" t="s">
        <v>82</v>
      </c>
      <c r="AO4" s="54">
        <f>IF(AM4=12,1,AM4+1)</f>
        <v>2</v>
      </c>
      <c r="AP4" s="53" t="s">
        <v>82</v>
      </c>
      <c r="AQ4" s="54">
        <f>IF(AO4=12,1,AO4+1)</f>
        <v>3</v>
      </c>
      <c r="AR4" s="55" t="s">
        <v>82</v>
      </c>
      <c r="AS4" s="198" t="s">
        <v>81</v>
      </c>
      <c r="AT4" s="199"/>
      <c r="AU4" s="194" t="s">
        <v>105</v>
      </c>
      <c r="AV4" s="195"/>
      <c r="AW4" s="196" t="s">
        <v>80</v>
      </c>
      <c r="AX4" s="192" t="s">
        <v>79</v>
      </c>
      <c r="AY4" s="191"/>
      <c r="AZ4" s="191"/>
    </row>
    <row r="5" spans="1:52" ht="23.25" customHeight="1" thickBot="1">
      <c r="A5" s="210"/>
      <c r="B5" s="73"/>
      <c r="C5" s="212"/>
      <c r="D5" s="208"/>
      <c r="E5" s="113"/>
      <c r="F5" s="186" t="s">
        <v>99</v>
      </c>
      <c r="G5" s="186"/>
      <c r="H5" s="186"/>
      <c r="I5" s="229"/>
      <c r="J5" s="84"/>
      <c r="K5" s="187"/>
      <c r="L5" s="187"/>
      <c r="M5" s="52"/>
      <c r="N5" s="52" t="s">
        <v>77</v>
      </c>
      <c r="O5" s="51" t="s">
        <v>76</v>
      </c>
      <c r="P5" s="51"/>
      <c r="Q5" s="50" t="s">
        <v>77</v>
      </c>
      <c r="R5" s="49" t="s">
        <v>76</v>
      </c>
      <c r="S5" s="231"/>
      <c r="T5" s="233"/>
      <c r="U5" s="100" t="s">
        <v>78</v>
      </c>
      <c r="V5" s="47" t="s">
        <v>76</v>
      </c>
      <c r="W5" s="48" t="s">
        <v>78</v>
      </c>
      <c r="X5" s="47" t="s">
        <v>76</v>
      </c>
      <c r="Y5" s="48" t="s">
        <v>78</v>
      </c>
      <c r="Z5" s="47" t="s">
        <v>76</v>
      </c>
      <c r="AA5" s="48" t="s">
        <v>78</v>
      </c>
      <c r="AB5" s="47" t="s">
        <v>76</v>
      </c>
      <c r="AC5" s="48" t="s">
        <v>78</v>
      </c>
      <c r="AD5" s="47" t="s">
        <v>76</v>
      </c>
      <c r="AE5" s="48" t="s">
        <v>78</v>
      </c>
      <c r="AF5" s="47" t="s">
        <v>76</v>
      </c>
      <c r="AG5" s="48" t="s">
        <v>78</v>
      </c>
      <c r="AH5" s="47" t="s">
        <v>76</v>
      </c>
      <c r="AI5" s="48" t="s">
        <v>78</v>
      </c>
      <c r="AJ5" s="47" t="s">
        <v>76</v>
      </c>
      <c r="AK5" s="48" t="s">
        <v>78</v>
      </c>
      <c r="AL5" s="47" t="s">
        <v>76</v>
      </c>
      <c r="AM5" s="48" t="s">
        <v>78</v>
      </c>
      <c r="AN5" s="47" t="s">
        <v>76</v>
      </c>
      <c r="AO5" s="48" t="s">
        <v>78</v>
      </c>
      <c r="AP5" s="47" t="s">
        <v>76</v>
      </c>
      <c r="AQ5" s="48" t="s">
        <v>78</v>
      </c>
      <c r="AR5" s="47" t="s">
        <v>76</v>
      </c>
      <c r="AS5" s="108" t="s">
        <v>77</v>
      </c>
      <c r="AT5" s="108" t="s">
        <v>76</v>
      </c>
      <c r="AU5" s="108" t="s">
        <v>77</v>
      </c>
      <c r="AV5" s="108" t="s">
        <v>76</v>
      </c>
      <c r="AW5" s="197"/>
      <c r="AX5" s="193"/>
      <c r="AY5" s="191"/>
      <c r="AZ5" s="191"/>
    </row>
    <row r="6" spans="1:52" ht="25.5" customHeight="1" thickTop="1" thickBot="1">
      <c r="A6" s="216" t="s">
        <v>75</v>
      </c>
      <c r="B6" s="74"/>
      <c r="C6" s="213" t="s">
        <v>74</v>
      </c>
      <c r="D6" s="142" t="s">
        <v>29</v>
      </c>
      <c r="E6" s="68">
        <f>DATE(F6,G6,H6)</f>
        <v>43922</v>
      </c>
      <c r="F6" s="69">
        <v>2020</v>
      </c>
      <c r="G6" s="70">
        <v>4</v>
      </c>
      <c r="H6" s="71">
        <v>1</v>
      </c>
      <c r="I6" s="225" t="str">
        <f>IF(F8&lt;0.5,"",IF(F8&gt;=6.5,"6.5年～",IF(F8&gt;=5.5,"5.5年",IF(F8&gt;=4.5,"4.5年",IF(F8&gt;=3.5,"3.5年",IF(F8&gt;=2.5,"2.5年",IF(F8&gt;=1.5,"1.5年","0.5年")))))))</f>
        <v>3.5年</v>
      </c>
      <c r="J6" s="85"/>
      <c r="K6" s="234" t="str">
        <f ca="1">IF(I6="","0日",VLOOKUP(I6,INDIRECT(D6),3,FALSE))</f>
        <v>14日</v>
      </c>
      <c r="L6" s="102">
        <v>15</v>
      </c>
      <c r="M6" s="96"/>
      <c r="N6" s="46">
        <v>8</v>
      </c>
      <c r="O6" s="45">
        <v>3</v>
      </c>
      <c r="P6" s="98"/>
      <c r="Q6" s="44">
        <f>N6+L6</f>
        <v>23</v>
      </c>
      <c r="R6" s="43">
        <f>O6</f>
        <v>3</v>
      </c>
      <c r="S6" s="42">
        <f>U6+W6+Y6+AA6+AC6+AE6+AG6+AI6+AK6+AM6+AO6+AQ6</f>
        <v>14.5</v>
      </c>
      <c r="T6" s="41">
        <f>V6+X6+Z6+AB6+AD6+AF6+AH6+AJ6+AL6+AN6+AP6+AR6</f>
        <v>14</v>
      </c>
      <c r="U6" s="40">
        <v>1</v>
      </c>
      <c r="V6" s="38">
        <v>3</v>
      </c>
      <c r="W6" s="39">
        <v>1</v>
      </c>
      <c r="X6" s="38"/>
      <c r="Y6" s="39">
        <v>3</v>
      </c>
      <c r="Z6" s="38">
        <v>1</v>
      </c>
      <c r="AA6" s="39">
        <v>0.5</v>
      </c>
      <c r="AB6" s="38"/>
      <c r="AC6" s="39">
        <v>2</v>
      </c>
      <c r="AD6" s="38"/>
      <c r="AE6" s="39">
        <v>1</v>
      </c>
      <c r="AF6" s="38">
        <v>5</v>
      </c>
      <c r="AG6" s="39">
        <v>1</v>
      </c>
      <c r="AH6" s="38"/>
      <c r="AI6" s="39">
        <v>1</v>
      </c>
      <c r="AJ6" s="38"/>
      <c r="AK6" s="39">
        <v>1</v>
      </c>
      <c r="AL6" s="38">
        <v>3</v>
      </c>
      <c r="AM6" s="39">
        <v>1</v>
      </c>
      <c r="AN6" s="38"/>
      <c r="AO6" s="39">
        <v>1</v>
      </c>
      <c r="AP6" s="38"/>
      <c r="AQ6" s="39">
        <v>1</v>
      </c>
      <c r="AR6" s="105">
        <v>2</v>
      </c>
      <c r="AS6" s="144">
        <f>IF(AZ6=0,Q6-S6,IF(AZ6&lt;0,Q6-S6,Q6-S6-ROUNDUP($AZ6/$AX6,0)))</f>
        <v>6.5</v>
      </c>
      <c r="AT6" s="204">
        <f>IF(AZ6&lt;=0,0,AX6-($AZ6/$AX6-ROUNDDOWN($AZ6/$AX6,0))*$AX6)</f>
        <v>5</v>
      </c>
      <c r="AU6" s="134">
        <f>IF(S6&gt;=N6,IF(S6&gt;N6,AS6,IF(T6&lt;R6,L6,AS6)),IF(T6&gt;O6+AX6,AS6,L6))</f>
        <v>6.5</v>
      </c>
      <c r="AV6" s="137">
        <f>IF(AT6=AX6,0,IF(AU6=L6,0,AT6))</f>
        <v>5</v>
      </c>
      <c r="AW6" s="123">
        <v>7.5</v>
      </c>
      <c r="AX6" s="104">
        <v>8</v>
      </c>
      <c r="AY6" s="23">
        <f>U6+W6+Y6+AA6+AC6+AE6+AG6+AI6+AK6+AM6+AO6+AQ6</f>
        <v>14.5</v>
      </c>
      <c r="AZ6" s="23">
        <f>V6+X6+Z6+AB6+AD6+AF6+AH6+AJ6+AL6+AN6+AP6+AR6-O6</f>
        <v>11</v>
      </c>
    </row>
    <row r="7" spans="1:52" ht="25.5" customHeight="1" thickBot="1">
      <c r="A7" s="217"/>
      <c r="B7" s="75"/>
      <c r="C7" s="214"/>
      <c r="D7" s="143"/>
      <c r="E7" s="68">
        <f>DATE(F7,G7,H7)</f>
        <v>42322</v>
      </c>
      <c r="F7" s="69">
        <v>2015</v>
      </c>
      <c r="G7" s="70">
        <v>11</v>
      </c>
      <c r="H7" s="71">
        <v>14</v>
      </c>
      <c r="I7" s="226"/>
      <c r="J7" s="86"/>
      <c r="K7" s="235"/>
      <c r="L7" s="147" t="s">
        <v>64</v>
      </c>
      <c r="M7" s="148"/>
      <c r="N7" s="148"/>
      <c r="O7" s="148"/>
      <c r="P7" s="148"/>
      <c r="Q7" s="149"/>
      <c r="R7" s="149"/>
      <c r="S7" s="149"/>
      <c r="T7" s="150"/>
      <c r="U7" s="184" t="s">
        <v>73</v>
      </c>
      <c r="V7" s="184"/>
      <c r="W7" s="184">
        <v>10</v>
      </c>
      <c r="X7" s="184"/>
      <c r="Y7" s="188" t="s">
        <v>71</v>
      </c>
      <c r="Z7" s="184"/>
      <c r="AA7" s="184" t="s">
        <v>72</v>
      </c>
      <c r="AB7" s="184"/>
      <c r="AC7" s="220" t="s">
        <v>107</v>
      </c>
      <c r="AD7" s="221"/>
      <c r="AE7" s="221"/>
      <c r="AF7" s="221"/>
      <c r="AG7" s="221"/>
      <c r="AH7" s="222"/>
      <c r="AI7" s="203">
        <v>23</v>
      </c>
      <c r="AJ7" s="203"/>
      <c r="AK7" s="184">
        <v>21</v>
      </c>
      <c r="AL7" s="184"/>
      <c r="AM7" s="184">
        <v>8</v>
      </c>
      <c r="AN7" s="184"/>
      <c r="AO7" s="184">
        <v>12</v>
      </c>
      <c r="AP7" s="184"/>
      <c r="AQ7" s="184">
        <v>27</v>
      </c>
      <c r="AR7" s="201"/>
      <c r="AS7" s="145"/>
      <c r="AT7" s="205"/>
      <c r="AU7" s="135"/>
      <c r="AV7" s="138"/>
      <c r="AW7" s="106"/>
      <c r="AX7" s="37"/>
      <c r="AY7" s="23"/>
      <c r="AZ7" s="23"/>
    </row>
    <row r="8" spans="1:52" ht="25.5" customHeight="1">
      <c r="A8" s="217"/>
      <c r="B8" s="75"/>
      <c r="C8" s="215"/>
      <c r="D8" s="109" t="s">
        <v>63</v>
      </c>
      <c r="E8" s="72"/>
      <c r="F8" s="230">
        <f>IF(H6=H7,ROUND(_xlfn.DAYS(E6,E7)/365,1),IF(H6-H7&gt;=29,(_xlfn.DAYS(E6,E7)/365-0.01),IF(H6-H7=-1,(_xlfn.DAYS(E6,E7)/365-0.01),IF(H6-H7=-2,(_xlfn.DAYS(E6,E7)/365-0.01),_xlfn.DAYS(E6,E7)/365))))</f>
        <v>4.3835616438356162</v>
      </c>
      <c r="G8" s="230"/>
      <c r="H8" s="230"/>
      <c r="I8" s="227"/>
      <c r="J8" s="87"/>
      <c r="K8" s="236"/>
      <c r="L8" s="151" t="s">
        <v>62</v>
      </c>
      <c r="M8" s="149"/>
      <c r="N8" s="149"/>
      <c r="O8" s="149"/>
      <c r="P8" s="149"/>
      <c r="Q8" s="149"/>
      <c r="R8" s="149"/>
      <c r="S8" s="149"/>
      <c r="T8" s="150"/>
      <c r="U8" s="189" t="s">
        <v>70</v>
      </c>
      <c r="V8" s="189"/>
      <c r="W8" s="189"/>
      <c r="X8" s="189"/>
      <c r="Y8" s="189" t="s">
        <v>69</v>
      </c>
      <c r="Z8" s="189"/>
      <c r="AA8" s="189"/>
      <c r="AB8" s="189"/>
      <c r="AC8" s="220" t="s">
        <v>108</v>
      </c>
      <c r="AD8" s="221"/>
      <c r="AE8" s="221"/>
      <c r="AF8" s="221"/>
      <c r="AG8" s="221"/>
      <c r="AH8" s="222"/>
      <c r="AI8" s="185"/>
      <c r="AJ8" s="185"/>
      <c r="AK8" s="189" t="s">
        <v>68</v>
      </c>
      <c r="AL8" s="189"/>
      <c r="AM8" s="189"/>
      <c r="AN8" s="189"/>
      <c r="AO8" s="189"/>
      <c r="AP8" s="189"/>
      <c r="AQ8" s="189" t="s">
        <v>67</v>
      </c>
      <c r="AR8" s="202"/>
      <c r="AS8" s="146"/>
      <c r="AT8" s="206"/>
      <c r="AU8" s="136"/>
      <c r="AV8" s="139"/>
      <c r="AW8" s="106"/>
      <c r="AX8" s="37"/>
      <c r="AY8" s="23"/>
      <c r="AZ8" s="23"/>
    </row>
    <row r="9" spans="1:52" ht="8.25" customHeight="1" thickBot="1">
      <c r="A9" s="181"/>
      <c r="B9" s="181"/>
      <c r="C9" s="181"/>
      <c r="D9" s="182"/>
      <c r="E9" s="182"/>
      <c r="F9" s="182"/>
      <c r="G9" s="182"/>
      <c r="H9" s="182"/>
      <c r="I9" s="181"/>
      <c r="J9" s="181"/>
      <c r="K9" s="181"/>
      <c r="L9" s="182"/>
      <c r="M9" s="182"/>
      <c r="N9" s="182"/>
      <c r="O9" s="182"/>
      <c r="P9" s="182"/>
      <c r="Q9" s="181"/>
      <c r="R9" s="181"/>
      <c r="S9" s="181"/>
      <c r="T9" s="181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3"/>
      <c r="AT9" s="183"/>
      <c r="AU9" s="183"/>
      <c r="AV9" s="183"/>
      <c r="AW9" s="182"/>
      <c r="AX9" s="181"/>
      <c r="AY9" s="23"/>
      <c r="AZ9" s="23"/>
    </row>
    <row r="10" spans="1:52" ht="20.25" customHeight="1" thickTop="1" thickBot="1">
      <c r="A10" s="156">
        <v>1</v>
      </c>
      <c r="B10" s="76"/>
      <c r="C10" s="166"/>
      <c r="D10" s="140"/>
      <c r="E10" s="66" t="e">
        <f>DATE(F10,G10,H10)</f>
        <v>#NUM!</v>
      </c>
      <c r="F10" s="125"/>
      <c r="G10" s="126"/>
      <c r="H10" s="127"/>
      <c r="I10" s="172" t="e">
        <f>IF(F12&lt;0.5,"",IF(F12&gt;=6.5,"6.5年～",IF(F12&gt;=5.5,"5.5年",IF(F12&gt;=4.5,"4.5年",IF(F12&gt;=3.5,"3.5年",IF(F12&gt;=2.5,"2.5年",IF(F12&gt;=1.5,"1.5年","0.5年")))))))</f>
        <v>#NUM!</v>
      </c>
      <c r="J10" s="88"/>
      <c r="K10" s="169" t="e">
        <f ca="1">IF(I10="","0日",VLOOKUP(I10,INDIRECT(D10),3,FALSE))</f>
        <v>#NUM!</v>
      </c>
      <c r="L10" s="103"/>
      <c r="M10" s="97"/>
      <c r="N10" s="33"/>
      <c r="O10" s="32"/>
      <c r="P10" s="99"/>
      <c r="Q10" s="36">
        <f>N10+L10</f>
        <v>0</v>
      </c>
      <c r="R10" s="30">
        <f>O10</f>
        <v>0</v>
      </c>
      <c r="S10" s="35">
        <f>U10+W10+Y10+AA10+AC10+AE10+AG10+AI10+AK10+AM10+AO10+AQ10</f>
        <v>0</v>
      </c>
      <c r="T10" s="115">
        <f>V10+X10+Z10+AB10+AD10+AF10+AH10+AJ10+AL10+AN10+AP10+AR10</f>
        <v>0</v>
      </c>
      <c r="U10" s="116"/>
      <c r="V10" s="117"/>
      <c r="W10" s="118"/>
      <c r="X10" s="117"/>
      <c r="Y10" s="118"/>
      <c r="Z10" s="117"/>
      <c r="AA10" s="118"/>
      <c r="AB10" s="117"/>
      <c r="AC10" s="118"/>
      <c r="AD10" s="117"/>
      <c r="AE10" s="118"/>
      <c r="AF10" s="117"/>
      <c r="AG10" s="118"/>
      <c r="AH10" s="117"/>
      <c r="AI10" s="118"/>
      <c r="AJ10" s="117"/>
      <c r="AK10" s="118"/>
      <c r="AL10" s="117"/>
      <c r="AM10" s="118"/>
      <c r="AN10" s="117"/>
      <c r="AO10" s="118"/>
      <c r="AP10" s="117"/>
      <c r="AQ10" s="118"/>
      <c r="AR10" s="119"/>
      <c r="AS10" s="128">
        <f>IF(AZ10=0,Q10-S10,IF(AZ10&lt;0,Q10-S10,Q10-S10-ROUNDUP($AZ10/$AX10,0)))</f>
        <v>0</v>
      </c>
      <c r="AT10" s="131">
        <f>IF(AZ10&lt;=0,0,AX10-($AZ10/$AX10-ROUNDDOWN($AZ10/$AX10,0))*$AX10)</f>
        <v>0</v>
      </c>
      <c r="AU10" s="134">
        <f>IF(S10&gt;=N10,IF(S10&gt;N10,AS10,IF(T10&lt;R10,L10,AS10)),IF(T10&gt;O10+AX10,AS10,L10))</f>
        <v>0</v>
      </c>
      <c r="AV10" s="137">
        <f>IF(AT10=AX10,0,IF(AU10=L10,0,AT10))</f>
        <v>0</v>
      </c>
      <c r="AW10" s="124"/>
      <c r="AX10" s="34">
        <f>ROUNDUP(AW10,0)</f>
        <v>0</v>
      </c>
      <c r="AY10" s="23">
        <f>U10+W10+Y10+AA10+AC10+AE10+AG10+AI10+AK10+AM10+AO10+AQ10</f>
        <v>0</v>
      </c>
      <c r="AZ10" s="23">
        <f>V10+X10+Z10+AB10+AD10+AF10+AH10+AJ10+AL10+AN10+AP10+AR10-O10</f>
        <v>0</v>
      </c>
    </row>
    <row r="11" spans="1:52" ht="20.25" customHeight="1" thickBot="1">
      <c r="A11" s="157"/>
      <c r="B11" s="77"/>
      <c r="C11" s="167"/>
      <c r="D11" s="141"/>
      <c r="E11" s="66" t="e">
        <f>DATE(F11,G11,H11)</f>
        <v>#NUM!</v>
      </c>
      <c r="F11" s="125"/>
      <c r="G11" s="126"/>
      <c r="H11" s="127"/>
      <c r="I11" s="170"/>
      <c r="J11" s="89"/>
      <c r="K11" s="170"/>
      <c r="L11" s="147" t="s">
        <v>64</v>
      </c>
      <c r="M11" s="148"/>
      <c r="N11" s="148"/>
      <c r="O11" s="148"/>
      <c r="P11" s="148"/>
      <c r="Q11" s="149"/>
      <c r="R11" s="149"/>
      <c r="S11" s="149"/>
      <c r="T11" s="149"/>
      <c r="U11" s="164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1"/>
      <c r="AJ11" s="161"/>
      <c r="AK11" s="160"/>
      <c r="AL11" s="160"/>
      <c r="AM11" s="160"/>
      <c r="AN11" s="160"/>
      <c r="AO11" s="160"/>
      <c r="AP11" s="160"/>
      <c r="AQ11" s="160"/>
      <c r="AR11" s="163"/>
      <c r="AS11" s="129"/>
      <c r="AT11" s="132"/>
      <c r="AU11" s="135"/>
      <c r="AV11" s="138"/>
      <c r="AW11" s="107"/>
      <c r="AX11" s="25"/>
      <c r="AY11" s="23"/>
      <c r="AZ11" s="23"/>
    </row>
    <row r="12" spans="1:52" ht="20.25" customHeight="1" thickTop="1" thickBot="1">
      <c r="A12" s="157"/>
      <c r="B12" s="77"/>
      <c r="C12" s="168"/>
      <c r="D12" s="110" t="s">
        <v>63</v>
      </c>
      <c r="F12" s="173" t="e">
        <f>IF(H10=H11,ROUND(_xlfn.DAYS(E10,E11)/365,1),IF(H10-H11&gt;=29,(_xlfn.DAYS(E10,E11)/365-0.01),IF(H10-H11=-1,(_xlfn.DAYS(E10,E11)/365-0.01),IF(H10-H11=-2,(_xlfn.DAYS(E10,E11)/365-0.01),_xlfn.DAYS(E10,E11)/365))))</f>
        <v>#NUM!</v>
      </c>
      <c r="G12" s="173"/>
      <c r="H12" s="173"/>
      <c r="I12" s="171"/>
      <c r="J12" s="90"/>
      <c r="K12" s="171"/>
      <c r="L12" s="151" t="s">
        <v>62</v>
      </c>
      <c r="M12" s="149"/>
      <c r="N12" s="149"/>
      <c r="O12" s="149"/>
      <c r="P12" s="149"/>
      <c r="Q12" s="149"/>
      <c r="R12" s="149"/>
      <c r="S12" s="149"/>
      <c r="T12" s="149"/>
      <c r="U12" s="165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62"/>
      <c r="AJ12" s="162"/>
      <c r="AK12" s="158"/>
      <c r="AL12" s="158"/>
      <c r="AM12" s="158"/>
      <c r="AN12" s="158"/>
      <c r="AO12" s="158"/>
      <c r="AP12" s="158"/>
      <c r="AQ12" s="158"/>
      <c r="AR12" s="159"/>
      <c r="AS12" s="130"/>
      <c r="AT12" s="133"/>
      <c r="AU12" s="136"/>
      <c r="AV12" s="139"/>
      <c r="AW12" s="107"/>
      <c r="AX12" s="25"/>
      <c r="AY12" s="23"/>
      <c r="AZ12" s="23"/>
    </row>
    <row r="13" spans="1:52" ht="8.25" customHeight="1" thickBot="1">
      <c r="A13" s="152"/>
      <c r="B13" s="152"/>
      <c r="C13" s="152"/>
      <c r="D13" s="153"/>
      <c r="E13" s="153"/>
      <c r="F13" s="154"/>
      <c r="G13" s="154"/>
      <c r="H13" s="154"/>
      <c r="I13" s="152"/>
      <c r="J13" s="152"/>
      <c r="K13" s="152"/>
      <c r="L13" s="154"/>
      <c r="M13" s="154"/>
      <c r="N13" s="154"/>
      <c r="O13" s="154"/>
      <c r="P13" s="154"/>
      <c r="Q13" s="152"/>
      <c r="R13" s="152"/>
      <c r="S13" s="152"/>
      <c r="T13" s="152"/>
      <c r="U13" s="223"/>
      <c r="V13" s="223"/>
      <c r="W13" s="223"/>
      <c r="X13" s="223"/>
      <c r="Y13" s="223"/>
      <c r="Z13" s="223"/>
      <c r="AA13" s="223"/>
      <c r="AB13" s="223"/>
      <c r="AC13" s="223"/>
      <c r="AD13" s="223"/>
      <c r="AE13" s="223"/>
      <c r="AF13" s="223"/>
      <c r="AG13" s="223"/>
      <c r="AH13" s="223"/>
      <c r="AI13" s="223"/>
      <c r="AJ13" s="223"/>
      <c r="AK13" s="223"/>
      <c r="AL13" s="223"/>
      <c r="AM13" s="223"/>
      <c r="AN13" s="223"/>
      <c r="AO13" s="223"/>
      <c r="AP13" s="223"/>
      <c r="AQ13" s="223"/>
      <c r="AR13" s="223"/>
      <c r="AS13" s="155"/>
      <c r="AT13" s="155"/>
      <c r="AU13" s="155"/>
      <c r="AV13" s="155"/>
      <c r="AW13" s="153"/>
      <c r="AX13" s="152"/>
      <c r="AY13" s="23"/>
      <c r="AZ13" s="23"/>
    </row>
    <row r="14" spans="1:52" ht="20.25" customHeight="1" thickTop="1" thickBot="1">
      <c r="A14" s="156">
        <v>2</v>
      </c>
      <c r="B14" s="76"/>
      <c r="C14" s="166"/>
      <c r="D14" s="140"/>
      <c r="E14" s="66" t="e">
        <f>DATE(F14,G14,H14)</f>
        <v>#NUM!</v>
      </c>
      <c r="F14" s="125"/>
      <c r="G14" s="126"/>
      <c r="H14" s="127"/>
      <c r="I14" s="172" t="e">
        <f>IF(F16&lt;0.5,"",IF(F16&gt;=6.5,"6.5年～",IF(F16&gt;=5.5,"5.5年",IF(F16&gt;=4.5,"4.5年",IF(F16&gt;=3.5,"3.5年",IF(F16&gt;=2.5,"2.5年",IF(F16&gt;=1.5,"1.5年","0.5年")))))))</f>
        <v>#NUM!</v>
      </c>
      <c r="J14" s="88"/>
      <c r="K14" s="169" t="e">
        <f ca="1">IF(I14="","0日",VLOOKUP(I14,INDIRECT(D14),3,FALSE))</f>
        <v>#NUM!</v>
      </c>
      <c r="L14" s="103"/>
      <c r="M14" s="97"/>
      <c r="N14" s="33"/>
      <c r="O14" s="32"/>
      <c r="P14" s="99"/>
      <c r="Q14" s="31">
        <f>N14+L14</f>
        <v>0</v>
      </c>
      <c r="R14" s="30">
        <f>O14</f>
        <v>0</v>
      </c>
      <c r="S14" s="29">
        <f>U14+W14+Y14+AA14+AC14+AE14+AG14+AI14+AK14+AM14+AO14+AQ14</f>
        <v>0</v>
      </c>
      <c r="T14" s="28">
        <f>V14+X14+Z14+AB14+AD14+AF14+AH14+AJ14+AL14+AN14+AP14+AR14</f>
        <v>0</v>
      </c>
      <c r="U14" s="116"/>
      <c r="V14" s="117"/>
      <c r="W14" s="118"/>
      <c r="X14" s="117"/>
      <c r="Y14" s="118"/>
      <c r="Z14" s="117"/>
      <c r="AA14" s="118"/>
      <c r="AB14" s="117"/>
      <c r="AC14" s="118"/>
      <c r="AD14" s="117"/>
      <c r="AE14" s="118"/>
      <c r="AF14" s="117"/>
      <c r="AG14" s="118"/>
      <c r="AH14" s="117"/>
      <c r="AI14" s="118"/>
      <c r="AJ14" s="117"/>
      <c r="AK14" s="118"/>
      <c r="AL14" s="117"/>
      <c r="AM14" s="118"/>
      <c r="AN14" s="117"/>
      <c r="AO14" s="118"/>
      <c r="AP14" s="117"/>
      <c r="AQ14" s="118"/>
      <c r="AR14" s="119"/>
      <c r="AS14" s="128">
        <f>IF(AZ14=0,Q14-S14,IF(AZ14&lt;0,Q14-S14,Q14-S14-ROUNDUP($AZ14/$AX14,0)))</f>
        <v>0</v>
      </c>
      <c r="AT14" s="131">
        <f>IF(AZ14&lt;=0,0,AX14-($AZ14/$AX14-ROUNDDOWN($AZ14/$AX14,0))*$AX14)</f>
        <v>0</v>
      </c>
      <c r="AU14" s="134">
        <f>IF(S14&gt;=N14,IF(S14&gt;N14,AS14,IF(T14&lt;R14,L14,AS14)),IF(T14&gt;O14+AX14,AS14,L14))</f>
        <v>0</v>
      </c>
      <c r="AV14" s="137">
        <f>IF(AT14=AX14,0,IF(AU14=L14,0,AT14))</f>
        <v>0</v>
      </c>
      <c r="AW14" s="124"/>
      <c r="AX14" s="34">
        <f>ROUNDUP(AW14,0)</f>
        <v>0</v>
      </c>
      <c r="AY14" s="23">
        <f>U14+W14+Y14+AA14+AC14+AE14+AG14+AI14+AK14+AM14+AO14+AQ14</f>
        <v>0</v>
      </c>
      <c r="AZ14" s="23">
        <f>V14+X14+Z14+AB14+AD14+AF14+AH14+AJ14+AL14+AN14+AP14+AR14-O14</f>
        <v>0</v>
      </c>
    </row>
    <row r="15" spans="1:52" ht="20.25" customHeight="1" thickBot="1">
      <c r="A15" s="157"/>
      <c r="B15" s="77"/>
      <c r="C15" s="167"/>
      <c r="D15" s="141"/>
      <c r="E15" s="66" t="e">
        <f>DATE(F15,G15,H15)</f>
        <v>#NUM!</v>
      </c>
      <c r="F15" s="125"/>
      <c r="G15" s="126"/>
      <c r="H15" s="127"/>
      <c r="I15" s="170"/>
      <c r="J15" s="89"/>
      <c r="K15" s="170"/>
      <c r="L15" s="147" t="s">
        <v>64</v>
      </c>
      <c r="M15" s="148"/>
      <c r="N15" s="148"/>
      <c r="O15" s="148"/>
      <c r="P15" s="148"/>
      <c r="Q15" s="149"/>
      <c r="R15" s="149"/>
      <c r="S15" s="149"/>
      <c r="T15" s="150"/>
      <c r="U15" s="164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1"/>
      <c r="AJ15" s="161"/>
      <c r="AK15" s="160"/>
      <c r="AL15" s="160"/>
      <c r="AM15" s="160"/>
      <c r="AN15" s="160"/>
      <c r="AO15" s="160"/>
      <c r="AP15" s="160"/>
      <c r="AQ15" s="160"/>
      <c r="AR15" s="163"/>
      <c r="AS15" s="129"/>
      <c r="AT15" s="132"/>
      <c r="AU15" s="135"/>
      <c r="AV15" s="138"/>
      <c r="AW15" s="107"/>
      <c r="AX15" s="25"/>
      <c r="AY15" s="23"/>
      <c r="AZ15" s="23"/>
    </row>
    <row r="16" spans="1:52" ht="20.25" customHeight="1" thickTop="1" thickBot="1">
      <c r="A16" s="157"/>
      <c r="B16" s="77"/>
      <c r="C16" s="168"/>
      <c r="D16" s="110" t="s">
        <v>63</v>
      </c>
      <c r="F16" s="173" t="e">
        <f>IF(H14=H15,ROUND(_xlfn.DAYS(E14,E15)/365,1),IF(H14-H15&gt;=29,(_xlfn.DAYS(E14,E15)/365-0.01),IF(H14-H15=-1,(_xlfn.DAYS(E14,E15)/365-0.01),IF(H14-H15=-2,(_xlfn.DAYS(E14,E15)/365-0.01),_xlfn.DAYS(E14,E15)/365))))</f>
        <v>#NUM!</v>
      </c>
      <c r="G16" s="173"/>
      <c r="H16" s="173"/>
      <c r="I16" s="171"/>
      <c r="J16" s="90"/>
      <c r="K16" s="171"/>
      <c r="L16" s="151" t="s">
        <v>62</v>
      </c>
      <c r="M16" s="149"/>
      <c r="N16" s="149"/>
      <c r="O16" s="149"/>
      <c r="P16" s="149"/>
      <c r="Q16" s="149"/>
      <c r="R16" s="149"/>
      <c r="S16" s="149"/>
      <c r="T16" s="150"/>
      <c r="U16" s="165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62"/>
      <c r="AJ16" s="162"/>
      <c r="AK16" s="158"/>
      <c r="AL16" s="158"/>
      <c r="AM16" s="158"/>
      <c r="AN16" s="158"/>
      <c r="AO16" s="158"/>
      <c r="AP16" s="158"/>
      <c r="AQ16" s="158"/>
      <c r="AR16" s="159"/>
      <c r="AS16" s="130"/>
      <c r="AT16" s="133"/>
      <c r="AU16" s="136"/>
      <c r="AV16" s="139"/>
      <c r="AW16" s="107"/>
      <c r="AX16" s="25"/>
      <c r="AY16" s="23"/>
      <c r="AZ16" s="23"/>
    </row>
    <row r="17" spans="1:52" ht="8.25" customHeight="1" thickBot="1">
      <c r="A17" s="152"/>
      <c r="B17" s="152"/>
      <c r="C17" s="152"/>
      <c r="D17" s="153"/>
      <c r="E17" s="153"/>
      <c r="F17" s="154"/>
      <c r="G17" s="154"/>
      <c r="H17" s="154"/>
      <c r="I17" s="152"/>
      <c r="J17" s="152"/>
      <c r="K17" s="152"/>
      <c r="L17" s="154"/>
      <c r="M17" s="154"/>
      <c r="N17" s="154"/>
      <c r="O17" s="154"/>
      <c r="P17" s="154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5"/>
      <c r="AT17" s="155"/>
      <c r="AU17" s="155"/>
      <c r="AV17" s="155"/>
      <c r="AW17" s="153"/>
      <c r="AX17" s="152"/>
      <c r="AY17" s="23"/>
      <c r="AZ17" s="23"/>
    </row>
    <row r="18" spans="1:52" ht="20.25" customHeight="1" thickTop="1" thickBot="1">
      <c r="A18" s="156">
        <v>3</v>
      </c>
      <c r="B18" s="76"/>
      <c r="C18" s="166"/>
      <c r="D18" s="140"/>
      <c r="E18" s="66" t="e">
        <f>DATE(F18,G18,H18)</f>
        <v>#NUM!</v>
      </c>
      <c r="F18" s="125"/>
      <c r="G18" s="126"/>
      <c r="H18" s="127"/>
      <c r="I18" s="172" t="e">
        <f>IF(F20&lt;0.5,"",IF(F20&gt;=6.5,"6.5年～",IF(F20&gt;=5.5,"5.5年",IF(F20&gt;=4.5,"4.5年",IF(F20&gt;=3.5,"3.5年",IF(F20&gt;=2.5,"2.5年",IF(F20&gt;=1.5,"1.5年","0.5年")))))))</f>
        <v>#NUM!</v>
      </c>
      <c r="J18" s="88"/>
      <c r="K18" s="169" t="e">
        <f ca="1">IF(I18="","0日",VLOOKUP(I18,INDIRECT(D18),3,FALSE))</f>
        <v>#NUM!</v>
      </c>
      <c r="L18" s="103"/>
      <c r="M18" s="97"/>
      <c r="N18" s="33"/>
      <c r="O18" s="32"/>
      <c r="P18" s="99"/>
      <c r="Q18" s="31">
        <f>N18+L18</f>
        <v>0</v>
      </c>
      <c r="R18" s="30">
        <f>O18</f>
        <v>0</v>
      </c>
      <c r="S18" s="29">
        <f>U18+W18+Y18+AA18+AC18+AE18+AG18+AI18+AK18+AM18+AO18+AQ18</f>
        <v>0</v>
      </c>
      <c r="T18" s="28">
        <f>V18+X18+Z18+AB18+AD18+AF18+AH18+AJ18+AL18+AN18+AP18+AR18</f>
        <v>0</v>
      </c>
      <c r="U18" s="116"/>
      <c r="V18" s="117"/>
      <c r="W18" s="118"/>
      <c r="X18" s="117"/>
      <c r="Y18" s="118"/>
      <c r="Z18" s="117"/>
      <c r="AA18" s="118"/>
      <c r="AB18" s="117"/>
      <c r="AC18" s="118"/>
      <c r="AD18" s="117"/>
      <c r="AE18" s="118"/>
      <c r="AF18" s="117"/>
      <c r="AG18" s="118"/>
      <c r="AH18" s="117"/>
      <c r="AI18" s="118"/>
      <c r="AJ18" s="117"/>
      <c r="AK18" s="118"/>
      <c r="AL18" s="117"/>
      <c r="AM18" s="118"/>
      <c r="AN18" s="117"/>
      <c r="AO18" s="118"/>
      <c r="AP18" s="117"/>
      <c r="AQ18" s="118"/>
      <c r="AR18" s="119"/>
      <c r="AS18" s="128">
        <f>IF(AZ18=0,Q18-S18,IF(AZ18&lt;0,Q18-S18,Q18-S18-ROUNDUP($AZ18/$AX18,0)))</f>
        <v>0</v>
      </c>
      <c r="AT18" s="131">
        <f>IF(AZ18&lt;=0,0,AX18-($AZ18/$AX18-ROUNDDOWN($AZ18/$AX18,0))*$AX18)</f>
        <v>0</v>
      </c>
      <c r="AU18" s="134">
        <f>IF(S18&gt;=N18,IF(S18&gt;N18,AS18,IF(T18&lt;R18,L18,AS18)),IF(T18&gt;O18+AX18,AS18,L18))</f>
        <v>0</v>
      </c>
      <c r="AV18" s="137">
        <f>IF(AT18=AX18,0,IF(AU18=L18,0,AT18))</f>
        <v>0</v>
      </c>
      <c r="AW18" s="124"/>
      <c r="AX18" s="34">
        <f>ROUNDUP(AW18,0)</f>
        <v>0</v>
      </c>
      <c r="AY18" s="23">
        <f>U18+W18+Y18+AA18+AC18+AE18+AG18+AI18+AK18+AM18+AO18+AQ18</f>
        <v>0</v>
      </c>
      <c r="AZ18" s="23">
        <f>V18+X18+Z18+AB18+AD18+AF18+AH18+AJ18+AL18+AN18+AP18+AR18-O18</f>
        <v>0</v>
      </c>
    </row>
    <row r="19" spans="1:52" ht="20.25" customHeight="1" thickBot="1">
      <c r="A19" s="157"/>
      <c r="B19" s="77"/>
      <c r="C19" s="167"/>
      <c r="D19" s="141"/>
      <c r="E19" s="66" t="e">
        <f>DATE(F19,G19,H19)</f>
        <v>#NUM!</v>
      </c>
      <c r="F19" s="125"/>
      <c r="G19" s="126"/>
      <c r="H19" s="127"/>
      <c r="I19" s="170"/>
      <c r="J19" s="91"/>
      <c r="K19" s="170"/>
      <c r="L19" s="147" t="s">
        <v>64</v>
      </c>
      <c r="M19" s="148"/>
      <c r="N19" s="148"/>
      <c r="O19" s="148"/>
      <c r="P19" s="148"/>
      <c r="Q19" s="149"/>
      <c r="R19" s="149"/>
      <c r="S19" s="149"/>
      <c r="T19" s="150"/>
      <c r="U19" s="164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1"/>
      <c r="AJ19" s="161"/>
      <c r="AK19" s="160"/>
      <c r="AL19" s="160"/>
      <c r="AM19" s="160"/>
      <c r="AN19" s="160"/>
      <c r="AO19" s="160"/>
      <c r="AP19" s="160"/>
      <c r="AQ19" s="160"/>
      <c r="AR19" s="163"/>
      <c r="AS19" s="129"/>
      <c r="AT19" s="132"/>
      <c r="AU19" s="135"/>
      <c r="AV19" s="138"/>
      <c r="AW19" s="107"/>
      <c r="AX19" s="25"/>
      <c r="AY19" s="23"/>
      <c r="AZ19" s="23"/>
    </row>
    <row r="20" spans="1:52" ht="20.25" customHeight="1" thickTop="1" thickBot="1">
      <c r="A20" s="157"/>
      <c r="B20" s="77"/>
      <c r="C20" s="168"/>
      <c r="D20" s="110" t="s">
        <v>63</v>
      </c>
      <c r="F20" s="173" t="e">
        <f>IF(H18=H19,ROUND(_xlfn.DAYS(E18,E19)/365,1),IF(H18-H19&gt;=29,(_xlfn.DAYS(E18,E19)/365-0.01),IF(H18-H19=-1,(_xlfn.DAYS(E18,E19)/365-0.01),IF(H18-H19=-2,(_xlfn.DAYS(E18,E19)/365-0.01),_xlfn.DAYS(E18,E19)/365))))</f>
        <v>#NUM!</v>
      </c>
      <c r="G20" s="173"/>
      <c r="H20" s="173"/>
      <c r="I20" s="171"/>
      <c r="J20" s="92"/>
      <c r="K20" s="171"/>
      <c r="L20" s="151" t="s">
        <v>62</v>
      </c>
      <c r="M20" s="149"/>
      <c r="N20" s="149"/>
      <c r="O20" s="149"/>
      <c r="P20" s="149"/>
      <c r="Q20" s="149"/>
      <c r="R20" s="149"/>
      <c r="S20" s="149"/>
      <c r="T20" s="150"/>
      <c r="U20" s="165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62"/>
      <c r="AJ20" s="162"/>
      <c r="AK20" s="158"/>
      <c r="AL20" s="158"/>
      <c r="AM20" s="158"/>
      <c r="AN20" s="158"/>
      <c r="AO20" s="158"/>
      <c r="AP20" s="158"/>
      <c r="AQ20" s="158"/>
      <c r="AR20" s="159"/>
      <c r="AS20" s="130"/>
      <c r="AT20" s="133"/>
      <c r="AU20" s="136"/>
      <c r="AV20" s="139"/>
      <c r="AW20" s="107"/>
      <c r="AX20" s="25"/>
      <c r="AY20" s="23"/>
      <c r="AZ20" s="23"/>
    </row>
    <row r="21" spans="1:52" ht="8.25" customHeight="1" thickBot="1">
      <c r="A21" s="152"/>
      <c r="B21" s="152"/>
      <c r="C21" s="152"/>
      <c r="D21" s="153"/>
      <c r="E21" s="153"/>
      <c r="F21" s="154"/>
      <c r="G21" s="154"/>
      <c r="H21" s="154"/>
      <c r="I21" s="152"/>
      <c r="J21" s="152"/>
      <c r="K21" s="152"/>
      <c r="L21" s="154"/>
      <c r="M21" s="154"/>
      <c r="N21" s="154"/>
      <c r="O21" s="154"/>
      <c r="P21" s="154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5"/>
      <c r="AT21" s="155"/>
      <c r="AU21" s="155"/>
      <c r="AV21" s="155"/>
      <c r="AW21" s="153"/>
      <c r="AX21" s="152"/>
      <c r="AY21" s="23"/>
      <c r="AZ21" s="23"/>
    </row>
    <row r="22" spans="1:52" ht="20.25" customHeight="1" thickTop="1" thickBot="1">
      <c r="A22" s="156">
        <v>4</v>
      </c>
      <c r="B22" s="76"/>
      <c r="C22" s="166"/>
      <c r="D22" s="140"/>
      <c r="E22" s="66" t="e">
        <f>DATE(F22,G22,H22)</f>
        <v>#NUM!</v>
      </c>
      <c r="F22" s="125"/>
      <c r="G22" s="126"/>
      <c r="H22" s="127"/>
      <c r="I22" s="172" t="e">
        <f>IF(F24&lt;0.5,"",IF(F24&gt;=6.5,"6.5年～",IF(F24&gt;=5.5,"5.5年",IF(F24&gt;=4.5,"4.5年",IF(F24&gt;=3.5,"3.5年",IF(F24&gt;=2.5,"2.5年",IF(F24&gt;=1.5,"1.5年","0.5年")))))))</f>
        <v>#NUM!</v>
      </c>
      <c r="J22" s="88"/>
      <c r="K22" s="169" t="e">
        <f ca="1">IF(I22="","0日",VLOOKUP(I22,INDIRECT(D22),3,FALSE))</f>
        <v>#NUM!</v>
      </c>
      <c r="L22" s="103"/>
      <c r="M22" s="97"/>
      <c r="N22" s="33"/>
      <c r="O22" s="32"/>
      <c r="P22" s="99"/>
      <c r="Q22" s="31">
        <f>N22+L22</f>
        <v>0</v>
      </c>
      <c r="R22" s="30">
        <f>O22</f>
        <v>0</v>
      </c>
      <c r="S22" s="29">
        <f>U22+W22+Y22+AA22+AC22+AE22+AG22+AI22+AK22+AM22+AO22+AQ22</f>
        <v>0</v>
      </c>
      <c r="T22" s="28">
        <f>V22+X22+Z22+AB22+AD22+AF22+AH22+AJ22+AL22+AN22+AP22+AR22</f>
        <v>0</v>
      </c>
      <c r="U22" s="116"/>
      <c r="V22" s="117"/>
      <c r="W22" s="118"/>
      <c r="X22" s="117"/>
      <c r="Y22" s="118"/>
      <c r="Z22" s="117"/>
      <c r="AA22" s="118"/>
      <c r="AB22" s="117"/>
      <c r="AC22" s="118"/>
      <c r="AD22" s="117"/>
      <c r="AE22" s="118"/>
      <c r="AF22" s="117"/>
      <c r="AG22" s="118"/>
      <c r="AH22" s="117"/>
      <c r="AI22" s="118"/>
      <c r="AJ22" s="117"/>
      <c r="AK22" s="118"/>
      <c r="AL22" s="117"/>
      <c r="AM22" s="118"/>
      <c r="AN22" s="117"/>
      <c r="AO22" s="118"/>
      <c r="AP22" s="117"/>
      <c r="AQ22" s="118"/>
      <c r="AR22" s="119"/>
      <c r="AS22" s="128">
        <f>IF(AZ22=0,Q22-S22,IF(AZ22&lt;0,Q22-S22,Q22-S22-ROUNDUP($AZ22/$AX22,0)))</f>
        <v>0</v>
      </c>
      <c r="AT22" s="131">
        <f>IF(AZ22&lt;=0,0,AX22-($AZ22/$AX22-ROUNDDOWN($AZ22/$AX22,0))*$AX22)</f>
        <v>0</v>
      </c>
      <c r="AU22" s="134">
        <f>IF(S22&gt;=N22,IF(S22&gt;N22,AS22,IF(T22&lt;R22,L22,AS22)),IF(T22&gt;O22+AX22,AS22,L22))</f>
        <v>0</v>
      </c>
      <c r="AV22" s="137">
        <f>IF(AT22=AX22,0,IF(AU22=L22,0,AT22))</f>
        <v>0</v>
      </c>
      <c r="AW22" s="124"/>
      <c r="AX22" s="26">
        <f>ROUNDUP(AW22,0)</f>
        <v>0</v>
      </c>
      <c r="AY22" s="23">
        <f>U22+W22+Y22+AA22+AC22+AE22+AG22+AI22+AK22+AM22+AO22+AQ22</f>
        <v>0</v>
      </c>
      <c r="AZ22" s="23">
        <f>V22+X22+Z22+AB22+AD22+AF22+AH22+AJ22+AL22+AN22+AP22+AR22-O22</f>
        <v>0</v>
      </c>
    </row>
    <row r="23" spans="1:52" ht="20.25" customHeight="1" thickBot="1">
      <c r="A23" s="157"/>
      <c r="B23" s="77"/>
      <c r="C23" s="167"/>
      <c r="D23" s="141"/>
      <c r="E23" s="66" t="e">
        <f>DATE(F23,G23,H23)</f>
        <v>#NUM!</v>
      </c>
      <c r="F23" s="125"/>
      <c r="G23" s="126"/>
      <c r="H23" s="127"/>
      <c r="I23" s="170"/>
      <c r="J23" s="91"/>
      <c r="K23" s="170"/>
      <c r="L23" s="147" t="s">
        <v>64</v>
      </c>
      <c r="M23" s="148"/>
      <c r="N23" s="148"/>
      <c r="O23" s="148"/>
      <c r="P23" s="148"/>
      <c r="Q23" s="149"/>
      <c r="R23" s="149"/>
      <c r="S23" s="149"/>
      <c r="T23" s="150"/>
      <c r="U23" s="164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  <c r="AG23" s="160"/>
      <c r="AH23" s="160"/>
      <c r="AI23" s="161"/>
      <c r="AJ23" s="161"/>
      <c r="AK23" s="160"/>
      <c r="AL23" s="160"/>
      <c r="AM23" s="160"/>
      <c r="AN23" s="160"/>
      <c r="AO23" s="160"/>
      <c r="AP23" s="160"/>
      <c r="AQ23" s="160"/>
      <c r="AR23" s="163"/>
      <c r="AS23" s="129"/>
      <c r="AT23" s="132"/>
      <c r="AU23" s="135"/>
      <c r="AV23" s="138"/>
      <c r="AW23" s="107"/>
      <c r="AX23" s="25"/>
      <c r="AY23" s="23"/>
      <c r="AZ23" s="23"/>
    </row>
    <row r="24" spans="1:52" ht="20.25" customHeight="1" thickTop="1" thickBot="1">
      <c r="A24" s="157"/>
      <c r="B24" s="77"/>
      <c r="C24" s="168"/>
      <c r="D24" s="110" t="s">
        <v>65</v>
      </c>
      <c r="F24" s="173" t="e">
        <f>IF(H22=H23,ROUND(_xlfn.DAYS(E22,E23)/365,1),IF(H22-H23&gt;=29,(_xlfn.DAYS(E22,E23)/365-0.01),IF(H22-H23=-1,(_xlfn.DAYS(E22,E23)/365-0.01),IF(H22-H23=-2,(_xlfn.DAYS(E22,E23)/365-0.01),_xlfn.DAYS(E22,E23)/365))))</f>
        <v>#NUM!</v>
      </c>
      <c r="G24" s="173"/>
      <c r="H24" s="173"/>
      <c r="I24" s="171"/>
      <c r="J24" s="92"/>
      <c r="K24" s="171"/>
      <c r="L24" s="151" t="s">
        <v>62</v>
      </c>
      <c r="M24" s="149"/>
      <c r="N24" s="149"/>
      <c r="O24" s="149"/>
      <c r="P24" s="149"/>
      <c r="Q24" s="149"/>
      <c r="R24" s="149"/>
      <c r="S24" s="149"/>
      <c r="T24" s="150"/>
      <c r="U24" s="165"/>
      <c r="V24" s="158"/>
      <c r="W24" s="158"/>
      <c r="X24" s="158"/>
      <c r="Y24" s="158"/>
      <c r="Z24" s="158"/>
      <c r="AA24" s="158"/>
      <c r="AB24" s="158"/>
      <c r="AC24" s="158"/>
      <c r="AD24" s="158"/>
      <c r="AE24" s="158"/>
      <c r="AF24" s="158"/>
      <c r="AG24" s="158"/>
      <c r="AH24" s="158"/>
      <c r="AI24" s="162"/>
      <c r="AJ24" s="162"/>
      <c r="AK24" s="158"/>
      <c r="AL24" s="158"/>
      <c r="AM24" s="158"/>
      <c r="AN24" s="158"/>
      <c r="AO24" s="158"/>
      <c r="AP24" s="158"/>
      <c r="AQ24" s="158"/>
      <c r="AR24" s="159"/>
      <c r="AS24" s="130"/>
      <c r="AT24" s="133"/>
      <c r="AU24" s="136"/>
      <c r="AV24" s="139"/>
      <c r="AW24" s="107"/>
      <c r="AX24" s="25"/>
      <c r="AY24" s="23"/>
      <c r="AZ24" s="23"/>
    </row>
    <row r="25" spans="1:52" ht="8.25" customHeight="1" thickBot="1">
      <c r="A25" s="152"/>
      <c r="B25" s="152"/>
      <c r="C25" s="152"/>
      <c r="D25" s="153"/>
      <c r="E25" s="153"/>
      <c r="F25" s="154"/>
      <c r="G25" s="154"/>
      <c r="H25" s="154"/>
      <c r="I25" s="152"/>
      <c r="J25" s="152"/>
      <c r="K25" s="152"/>
      <c r="L25" s="154"/>
      <c r="M25" s="154"/>
      <c r="N25" s="154"/>
      <c r="O25" s="154"/>
      <c r="P25" s="154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  <c r="AD25" s="152"/>
      <c r="AE25" s="152"/>
      <c r="AF25" s="152"/>
      <c r="AG25" s="152"/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5"/>
      <c r="AT25" s="155"/>
      <c r="AU25" s="155"/>
      <c r="AV25" s="155"/>
      <c r="AW25" s="153"/>
      <c r="AX25" s="152"/>
      <c r="AY25" s="23"/>
      <c r="AZ25" s="23"/>
    </row>
    <row r="26" spans="1:52" ht="20.25" customHeight="1" thickTop="1" thickBot="1">
      <c r="A26" s="156">
        <v>5</v>
      </c>
      <c r="B26" s="76"/>
      <c r="C26" s="166"/>
      <c r="D26" s="140"/>
      <c r="E26" s="66" t="e">
        <f>DATE(F26,G26,H26)</f>
        <v>#NUM!</v>
      </c>
      <c r="F26" s="125"/>
      <c r="G26" s="126"/>
      <c r="H26" s="127"/>
      <c r="I26" s="172" t="e">
        <f>IF(F28&lt;0.5,"",IF(F28&gt;=6.5,"6.5年～",IF(F28&gt;=5.5,"5.5年",IF(F28&gt;=4.5,"4.5年",IF(F28&gt;=3.5,"3.5年",IF(F28&gt;=2.5,"2.5年",IF(F28&gt;=1.5,"1.5年","0.5年")))))))</f>
        <v>#NUM!</v>
      </c>
      <c r="J26" s="88"/>
      <c r="K26" s="169" t="e">
        <f ca="1">IF(I26="","0日",VLOOKUP(I26,INDIRECT(D26),3,FALSE))</f>
        <v>#NUM!</v>
      </c>
      <c r="L26" s="103"/>
      <c r="M26" s="97"/>
      <c r="N26" s="33"/>
      <c r="O26" s="32"/>
      <c r="P26" s="99"/>
      <c r="Q26" s="31">
        <f>N26+L26</f>
        <v>0</v>
      </c>
      <c r="R26" s="30">
        <f>O26</f>
        <v>0</v>
      </c>
      <c r="S26" s="29">
        <f>U26+W26+Y26+AA26+AC26+AE26+AG26+AI26+AK26+AM26+AO26+AQ26</f>
        <v>0</v>
      </c>
      <c r="T26" s="28">
        <f>V26+X26+Z26+AB26+AD26+AF26+AH26+AJ26+AL26+AN26+AP26+AR26</f>
        <v>0</v>
      </c>
      <c r="U26" s="116"/>
      <c r="V26" s="117"/>
      <c r="W26" s="118"/>
      <c r="X26" s="117"/>
      <c r="Y26" s="118"/>
      <c r="Z26" s="117"/>
      <c r="AA26" s="118"/>
      <c r="AB26" s="117"/>
      <c r="AC26" s="118"/>
      <c r="AD26" s="117"/>
      <c r="AE26" s="118"/>
      <c r="AF26" s="117"/>
      <c r="AG26" s="118"/>
      <c r="AH26" s="117"/>
      <c r="AI26" s="118"/>
      <c r="AJ26" s="117"/>
      <c r="AK26" s="118"/>
      <c r="AL26" s="117"/>
      <c r="AM26" s="118"/>
      <c r="AN26" s="117"/>
      <c r="AO26" s="118"/>
      <c r="AP26" s="117"/>
      <c r="AQ26" s="118"/>
      <c r="AR26" s="119"/>
      <c r="AS26" s="128">
        <f>IF(AZ26=0,Q26-S26,IF(AZ26&lt;0,Q26-S26,Q26-S26-ROUNDUP($AZ26/$AX26,0)))</f>
        <v>0</v>
      </c>
      <c r="AT26" s="131">
        <f>IF(AZ26&lt;=0,0,AX26-($AZ26/$AX26-ROUNDDOWN($AZ26/$AX26,0))*$AX26)</f>
        <v>0</v>
      </c>
      <c r="AU26" s="134">
        <f>IF(S26&gt;=N26,IF(S26&gt;N26,AS26,IF(T26&lt;R26,L26,AS26)),IF(T26&gt;O26+AX26,AS26,L26))</f>
        <v>0</v>
      </c>
      <c r="AV26" s="137">
        <f>IF(AT26=AX26,0,IF(AU26=L26,0,AT26))</f>
        <v>0</v>
      </c>
      <c r="AW26" s="124"/>
      <c r="AX26" s="26">
        <f>ROUNDUP(AW26,0)</f>
        <v>0</v>
      </c>
      <c r="AY26" s="23">
        <f>U26+W26+Y26+AA26+AC26+AE26+AG26+AI26+AK26+AM26+AO26+AQ26</f>
        <v>0</v>
      </c>
      <c r="AZ26" s="23">
        <f>V26+X26+Z26+AB26+AD26+AF26+AH26+AJ26+AL26+AN26+AP26+AR26-O26</f>
        <v>0</v>
      </c>
    </row>
    <row r="27" spans="1:52" ht="20.25" customHeight="1" thickBot="1">
      <c r="A27" s="157"/>
      <c r="B27" s="77"/>
      <c r="C27" s="167"/>
      <c r="D27" s="141"/>
      <c r="E27" s="66" t="e">
        <f>DATE(F27,G27,H27)</f>
        <v>#NUM!</v>
      </c>
      <c r="F27" s="125"/>
      <c r="G27" s="126"/>
      <c r="H27" s="127"/>
      <c r="I27" s="170"/>
      <c r="J27" s="91"/>
      <c r="K27" s="170"/>
      <c r="L27" s="147" t="s">
        <v>64</v>
      </c>
      <c r="M27" s="148"/>
      <c r="N27" s="148"/>
      <c r="O27" s="148"/>
      <c r="P27" s="148"/>
      <c r="Q27" s="149"/>
      <c r="R27" s="149"/>
      <c r="S27" s="149"/>
      <c r="T27" s="150"/>
      <c r="U27" s="164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1"/>
      <c r="AJ27" s="161"/>
      <c r="AK27" s="160"/>
      <c r="AL27" s="160"/>
      <c r="AM27" s="160"/>
      <c r="AN27" s="160"/>
      <c r="AO27" s="160"/>
      <c r="AP27" s="160"/>
      <c r="AQ27" s="160"/>
      <c r="AR27" s="163"/>
      <c r="AS27" s="129"/>
      <c r="AT27" s="132"/>
      <c r="AU27" s="135"/>
      <c r="AV27" s="138"/>
      <c r="AW27" s="107"/>
      <c r="AX27" s="25"/>
      <c r="AY27" s="23"/>
      <c r="AZ27" s="23"/>
    </row>
    <row r="28" spans="1:52" ht="20.25" customHeight="1" thickTop="1" thickBot="1">
      <c r="A28" s="157"/>
      <c r="B28" s="77"/>
      <c r="C28" s="168"/>
      <c r="D28" s="110" t="s">
        <v>65</v>
      </c>
      <c r="F28" s="173" t="e">
        <f>IF(H26=H27,ROUND(_xlfn.DAYS(E26,E27)/365,1),IF(H26-H27&gt;=29,(_xlfn.DAYS(E26,E27)/365-0.01),IF(H26-H27=-1,(_xlfn.DAYS(E26,E27)/365-0.01),IF(H26-H27=-2,(_xlfn.DAYS(E26,E27)/365-0.01),_xlfn.DAYS(E26,E27)/365))))</f>
        <v>#NUM!</v>
      </c>
      <c r="G28" s="173"/>
      <c r="H28" s="173"/>
      <c r="I28" s="171"/>
      <c r="J28" s="92"/>
      <c r="K28" s="171"/>
      <c r="L28" s="151" t="s">
        <v>62</v>
      </c>
      <c r="M28" s="149"/>
      <c r="N28" s="149"/>
      <c r="O28" s="149"/>
      <c r="P28" s="149"/>
      <c r="Q28" s="149"/>
      <c r="R28" s="149"/>
      <c r="S28" s="149"/>
      <c r="T28" s="150"/>
      <c r="U28" s="165"/>
      <c r="V28" s="158"/>
      <c r="W28" s="158"/>
      <c r="X28" s="158"/>
      <c r="Y28" s="158"/>
      <c r="Z28" s="158"/>
      <c r="AA28" s="158"/>
      <c r="AB28" s="158"/>
      <c r="AC28" s="158"/>
      <c r="AD28" s="158"/>
      <c r="AE28" s="158"/>
      <c r="AF28" s="158"/>
      <c r="AG28" s="158"/>
      <c r="AH28" s="158"/>
      <c r="AI28" s="162"/>
      <c r="AJ28" s="162"/>
      <c r="AK28" s="158"/>
      <c r="AL28" s="158"/>
      <c r="AM28" s="158"/>
      <c r="AN28" s="158"/>
      <c r="AO28" s="158"/>
      <c r="AP28" s="158"/>
      <c r="AQ28" s="158"/>
      <c r="AR28" s="159"/>
      <c r="AS28" s="130"/>
      <c r="AT28" s="133"/>
      <c r="AU28" s="136"/>
      <c r="AV28" s="139"/>
      <c r="AW28" s="107"/>
      <c r="AX28" s="25"/>
      <c r="AY28" s="23"/>
      <c r="AZ28" s="23"/>
    </row>
    <row r="29" spans="1:52" ht="8.25" customHeight="1" thickBot="1">
      <c r="A29" s="152"/>
      <c r="B29" s="152"/>
      <c r="C29" s="152"/>
      <c r="D29" s="153"/>
      <c r="E29" s="153"/>
      <c r="F29" s="154"/>
      <c r="G29" s="154"/>
      <c r="H29" s="154"/>
      <c r="I29" s="152"/>
      <c r="J29" s="152"/>
      <c r="K29" s="152"/>
      <c r="L29" s="154"/>
      <c r="M29" s="154"/>
      <c r="N29" s="154"/>
      <c r="O29" s="154"/>
      <c r="P29" s="154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  <c r="AF29" s="152"/>
      <c r="AG29" s="152"/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5"/>
      <c r="AT29" s="155"/>
      <c r="AU29" s="155"/>
      <c r="AV29" s="155"/>
      <c r="AW29" s="153"/>
      <c r="AX29" s="152"/>
      <c r="AY29" s="23"/>
      <c r="AZ29" s="23"/>
    </row>
    <row r="30" spans="1:52" ht="20.25" customHeight="1" thickTop="1" thickBot="1">
      <c r="A30" s="156">
        <v>6</v>
      </c>
      <c r="B30" s="76"/>
      <c r="C30" s="166"/>
      <c r="D30" s="140"/>
      <c r="E30" s="66" t="e">
        <f>DATE(F30,G30,H30)</f>
        <v>#NUM!</v>
      </c>
      <c r="F30" s="125"/>
      <c r="G30" s="126"/>
      <c r="H30" s="127"/>
      <c r="I30" s="172" t="e">
        <f>IF(F32&lt;0.5,"",IF(F32&gt;=6.5,"6.5年～",IF(F32&gt;=5.5,"5.5年",IF(F32&gt;=4.5,"4.5年",IF(F32&gt;=3.5,"3.5年",IF(F32&gt;=2.5,"2.5年",IF(F32&gt;=1.5,"1.5年","0.5年")))))))</f>
        <v>#NUM!</v>
      </c>
      <c r="J30" s="88"/>
      <c r="K30" s="169" t="e">
        <f ca="1">IF(I30="","0日",VLOOKUP(I30,INDIRECT(D30),3,FALSE))</f>
        <v>#NUM!</v>
      </c>
      <c r="L30" s="103"/>
      <c r="M30" s="97"/>
      <c r="N30" s="33"/>
      <c r="O30" s="32"/>
      <c r="P30" s="99"/>
      <c r="Q30" s="31">
        <f>N30+L30</f>
        <v>0</v>
      </c>
      <c r="R30" s="30">
        <f>O30</f>
        <v>0</v>
      </c>
      <c r="S30" s="29">
        <f>U30+W30+Y30+AA30+AC30+AE30+AG30+AI30+AK30+AM30+AO30+AQ30</f>
        <v>0</v>
      </c>
      <c r="T30" s="28">
        <f>V30+X30+Z30+AB30+AD30+AF30+AH30+AJ30+AL30+AN30+AP30+AR30</f>
        <v>0</v>
      </c>
      <c r="U30" s="116"/>
      <c r="V30" s="117"/>
      <c r="W30" s="118"/>
      <c r="X30" s="117"/>
      <c r="Y30" s="118"/>
      <c r="Z30" s="117"/>
      <c r="AA30" s="118"/>
      <c r="AB30" s="117"/>
      <c r="AC30" s="118"/>
      <c r="AD30" s="117"/>
      <c r="AE30" s="118"/>
      <c r="AF30" s="117"/>
      <c r="AG30" s="118"/>
      <c r="AH30" s="117"/>
      <c r="AI30" s="118"/>
      <c r="AJ30" s="117"/>
      <c r="AK30" s="118"/>
      <c r="AL30" s="117"/>
      <c r="AM30" s="118"/>
      <c r="AN30" s="117"/>
      <c r="AO30" s="118"/>
      <c r="AP30" s="117"/>
      <c r="AQ30" s="118"/>
      <c r="AR30" s="119"/>
      <c r="AS30" s="128">
        <f>IF(AZ30=0,Q30-S30,IF(AZ30&lt;0,Q30-S30,Q30-S30-ROUNDUP($AZ30/$AX30,0)))</f>
        <v>0</v>
      </c>
      <c r="AT30" s="131">
        <f>IF(AZ30&lt;=0,0,AX30-($AZ30/$AX30-ROUNDDOWN($AZ30/$AX30,0))*$AX30)</f>
        <v>0</v>
      </c>
      <c r="AU30" s="134">
        <f>IF(S30&gt;=N30,IF(S30&gt;N30,AS30,IF(T30&lt;R30,L30,AS30)),IF(T30&gt;O30+AX30,AS30,L30))</f>
        <v>0</v>
      </c>
      <c r="AV30" s="137">
        <f>IF(AT30=AX30,0,IF(AU30=L30,0,AT30))</f>
        <v>0</v>
      </c>
      <c r="AW30" s="124"/>
      <c r="AX30" s="26">
        <f>ROUNDUP(AW30,0)</f>
        <v>0</v>
      </c>
      <c r="AY30" s="23">
        <f>U30+W30+Y30+AA30+AC30+AE30+AG30+AI30+AK30+AM30+AO30+AQ30</f>
        <v>0</v>
      </c>
      <c r="AZ30" s="23">
        <f>V30+X30+Z30+AB30+AD30+AF30+AH30+AJ30+AL30+AN30+AP30+AR30-O30</f>
        <v>0</v>
      </c>
    </row>
    <row r="31" spans="1:52" ht="20.25" customHeight="1" thickBot="1">
      <c r="A31" s="157"/>
      <c r="B31" s="77"/>
      <c r="C31" s="167"/>
      <c r="D31" s="141"/>
      <c r="E31" s="66" t="e">
        <f>DATE(F31,G31,H31)</f>
        <v>#NUM!</v>
      </c>
      <c r="F31" s="125"/>
      <c r="G31" s="126"/>
      <c r="H31" s="127"/>
      <c r="I31" s="170"/>
      <c r="J31" s="91"/>
      <c r="K31" s="170"/>
      <c r="L31" s="147" t="s">
        <v>64</v>
      </c>
      <c r="M31" s="148"/>
      <c r="N31" s="148"/>
      <c r="O31" s="148"/>
      <c r="P31" s="148"/>
      <c r="Q31" s="149"/>
      <c r="R31" s="149"/>
      <c r="S31" s="149"/>
      <c r="T31" s="150"/>
      <c r="U31" s="164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1"/>
      <c r="AJ31" s="161"/>
      <c r="AK31" s="160"/>
      <c r="AL31" s="160"/>
      <c r="AM31" s="160"/>
      <c r="AN31" s="160"/>
      <c r="AO31" s="160"/>
      <c r="AP31" s="160"/>
      <c r="AQ31" s="160"/>
      <c r="AR31" s="163"/>
      <c r="AS31" s="129"/>
      <c r="AT31" s="132"/>
      <c r="AU31" s="135"/>
      <c r="AV31" s="138"/>
      <c r="AW31" s="107"/>
      <c r="AX31" s="25"/>
      <c r="AY31" s="23"/>
      <c r="AZ31" s="23"/>
    </row>
    <row r="32" spans="1:52" ht="20.25" customHeight="1" thickTop="1" thickBot="1">
      <c r="A32" s="157"/>
      <c r="B32" s="77"/>
      <c r="C32" s="168"/>
      <c r="D32" s="110" t="s">
        <v>63</v>
      </c>
      <c r="F32" s="173" t="e">
        <f>IF(H30=H31,ROUND(_xlfn.DAYS(E30,E31)/365,1),IF(H30-H31&gt;=29,(_xlfn.DAYS(E30,E31)/365-0.01),IF(H30-H31=-1,(_xlfn.DAYS(E30,E31)/365-0.01),IF(H30-H31=-2,(_xlfn.DAYS(E30,E31)/365-0.01),_xlfn.DAYS(E30,E31)/365))))</f>
        <v>#NUM!</v>
      </c>
      <c r="G32" s="173"/>
      <c r="H32" s="173"/>
      <c r="I32" s="171"/>
      <c r="J32" s="92"/>
      <c r="K32" s="171"/>
      <c r="L32" s="151" t="s">
        <v>62</v>
      </c>
      <c r="M32" s="149"/>
      <c r="N32" s="149"/>
      <c r="O32" s="149"/>
      <c r="P32" s="149"/>
      <c r="Q32" s="149"/>
      <c r="R32" s="149"/>
      <c r="S32" s="149"/>
      <c r="T32" s="150"/>
      <c r="U32" s="165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62"/>
      <c r="AJ32" s="162"/>
      <c r="AK32" s="158"/>
      <c r="AL32" s="158"/>
      <c r="AM32" s="158"/>
      <c r="AN32" s="158"/>
      <c r="AO32" s="158"/>
      <c r="AP32" s="158"/>
      <c r="AQ32" s="158"/>
      <c r="AR32" s="159"/>
      <c r="AS32" s="130"/>
      <c r="AT32" s="133"/>
      <c r="AU32" s="136"/>
      <c r="AV32" s="139"/>
      <c r="AW32" s="107"/>
      <c r="AX32" s="25"/>
      <c r="AY32" s="23"/>
      <c r="AZ32" s="23"/>
    </row>
    <row r="33" spans="1:52" ht="8.25" customHeight="1" thickBot="1">
      <c r="A33" s="152"/>
      <c r="B33" s="152"/>
      <c r="C33" s="152"/>
      <c r="D33" s="153"/>
      <c r="E33" s="153"/>
      <c r="F33" s="154"/>
      <c r="G33" s="154"/>
      <c r="H33" s="154"/>
      <c r="I33" s="152"/>
      <c r="J33" s="152"/>
      <c r="K33" s="152"/>
      <c r="L33" s="154"/>
      <c r="M33" s="154"/>
      <c r="N33" s="154"/>
      <c r="O33" s="154"/>
      <c r="P33" s="154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5"/>
      <c r="AT33" s="155"/>
      <c r="AU33" s="155"/>
      <c r="AV33" s="155"/>
      <c r="AW33" s="153"/>
      <c r="AX33" s="152"/>
      <c r="AY33" s="23"/>
      <c r="AZ33" s="23"/>
    </row>
    <row r="34" spans="1:52" ht="20.25" customHeight="1" thickTop="1" thickBot="1">
      <c r="A34" s="156">
        <v>7</v>
      </c>
      <c r="B34" s="76"/>
      <c r="C34" s="166"/>
      <c r="D34" s="140"/>
      <c r="E34" s="66" t="e">
        <f>DATE(F34,G34,H34)</f>
        <v>#NUM!</v>
      </c>
      <c r="F34" s="125"/>
      <c r="G34" s="126"/>
      <c r="H34" s="127"/>
      <c r="I34" s="172" t="e">
        <f>IF(F36&lt;0.5,"",IF(F36&gt;=6.5,"6.5年～",IF(F36&gt;=5.5,"5.5年",IF(F36&gt;=4.5,"4.5年",IF(F36&gt;=3.5,"3.5年",IF(F36&gt;=2.5,"2.5年",IF(F36&gt;=1.5,"1.5年","0.5年")))))))</f>
        <v>#NUM!</v>
      </c>
      <c r="J34" s="88"/>
      <c r="K34" s="169" t="e">
        <f ca="1">IF(I34="","0日",VLOOKUP(I34,INDIRECT(D34),3,FALSE))</f>
        <v>#NUM!</v>
      </c>
      <c r="L34" s="103"/>
      <c r="M34" s="97"/>
      <c r="N34" s="33"/>
      <c r="O34" s="32"/>
      <c r="P34" s="99"/>
      <c r="Q34" s="31">
        <f>N34+L34</f>
        <v>0</v>
      </c>
      <c r="R34" s="30">
        <f>O34</f>
        <v>0</v>
      </c>
      <c r="S34" s="29">
        <f>U34+W34+Y34+AA34+AC34+AE34+AG34+AI34+AK34+AM34+AO34+AQ34</f>
        <v>0</v>
      </c>
      <c r="T34" s="28">
        <f>V34+X34+Z34+AB34+AD34+AF34+AH34+AJ34+AL34+AN34+AP34+AR34</f>
        <v>0</v>
      </c>
      <c r="U34" s="116"/>
      <c r="V34" s="117"/>
      <c r="W34" s="118"/>
      <c r="X34" s="117"/>
      <c r="Y34" s="118"/>
      <c r="Z34" s="117"/>
      <c r="AA34" s="118"/>
      <c r="AB34" s="117"/>
      <c r="AC34" s="118"/>
      <c r="AD34" s="117"/>
      <c r="AE34" s="118"/>
      <c r="AF34" s="117"/>
      <c r="AG34" s="118"/>
      <c r="AH34" s="117"/>
      <c r="AI34" s="118"/>
      <c r="AJ34" s="117"/>
      <c r="AK34" s="118"/>
      <c r="AL34" s="117"/>
      <c r="AM34" s="118"/>
      <c r="AN34" s="117"/>
      <c r="AO34" s="118"/>
      <c r="AP34" s="117"/>
      <c r="AQ34" s="118"/>
      <c r="AR34" s="119"/>
      <c r="AS34" s="128">
        <f>IF(AZ34=0,Q34-S34,IF(AZ34&lt;0,Q34-S34,Q34-S34-ROUNDUP($AZ34/$AX34,0)))</f>
        <v>0</v>
      </c>
      <c r="AT34" s="131">
        <f>IF(AZ34&lt;=0,0,AX34-($AZ34/$AX34-ROUNDDOWN($AZ34/$AX34,0))*$AX34)</f>
        <v>0</v>
      </c>
      <c r="AU34" s="134">
        <f>IF(S34&gt;=N34,IF(S34&gt;N34,AS34,IF(T34&lt;R34,L34,AS34)),IF(T34&gt;O34+AX34,AS34,L34))</f>
        <v>0</v>
      </c>
      <c r="AV34" s="137">
        <f>IF(AT34=AX34,0,IF(AU34=L34,0,AT34))</f>
        <v>0</v>
      </c>
      <c r="AW34" s="124"/>
      <c r="AX34" s="26">
        <f>ROUNDUP(AW34,0)</f>
        <v>0</v>
      </c>
      <c r="AY34" s="23">
        <f>U34+W34+Y34+AA34+AC34+AE34+AG34+AI34+AK34+AM34+AO34+AQ34</f>
        <v>0</v>
      </c>
      <c r="AZ34" s="23">
        <f>V34+X34+Z34+AB34+AD34+AF34+AH34+AJ34+AL34+AN34+AP34+AR34-O34</f>
        <v>0</v>
      </c>
    </row>
    <row r="35" spans="1:52" ht="20.25" customHeight="1" thickBot="1">
      <c r="A35" s="157"/>
      <c r="B35" s="77"/>
      <c r="C35" s="167"/>
      <c r="D35" s="141"/>
      <c r="E35" s="66" t="e">
        <f>DATE(F35,G35,H35)</f>
        <v>#NUM!</v>
      </c>
      <c r="F35" s="125"/>
      <c r="G35" s="126"/>
      <c r="H35" s="127"/>
      <c r="I35" s="170"/>
      <c r="J35" s="91"/>
      <c r="K35" s="170"/>
      <c r="L35" s="147" t="s">
        <v>64</v>
      </c>
      <c r="M35" s="148"/>
      <c r="N35" s="148"/>
      <c r="O35" s="148"/>
      <c r="P35" s="148"/>
      <c r="Q35" s="149"/>
      <c r="R35" s="149"/>
      <c r="S35" s="149"/>
      <c r="T35" s="150"/>
      <c r="U35" s="164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160"/>
      <c r="AI35" s="161"/>
      <c r="AJ35" s="161"/>
      <c r="AK35" s="160"/>
      <c r="AL35" s="160"/>
      <c r="AM35" s="160"/>
      <c r="AN35" s="160"/>
      <c r="AO35" s="160"/>
      <c r="AP35" s="160"/>
      <c r="AQ35" s="160"/>
      <c r="AR35" s="163"/>
      <c r="AS35" s="129"/>
      <c r="AT35" s="132"/>
      <c r="AU35" s="135"/>
      <c r="AV35" s="138"/>
      <c r="AW35" s="107"/>
      <c r="AX35" s="25"/>
      <c r="AY35" s="23"/>
      <c r="AZ35" s="23"/>
    </row>
    <row r="36" spans="1:52" ht="20.25" customHeight="1" thickTop="1" thickBot="1">
      <c r="A36" s="157"/>
      <c r="B36" s="77"/>
      <c r="C36" s="168"/>
      <c r="D36" s="110" t="s">
        <v>66</v>
      </c>
      <c r="F36" s="173" t="e">
        <f>IF(H34=H35,ROUND(_xlfn.DAYS(E34,E35)/365,1),IF(H34-H35&gt;=29,(_xlfn.DAYS(E34,E35)/365-0.01),IF(H34-H35=-1,(_xlfn.DAYS(E34,E35)/365-0.01),IF(H34-H35=-2,(_xlfn.DAYS(E34,E35)/365-0.01),_xlfn.DAYS(E34,E35)/365))))</f>
        <v>#NUM!</v>
      </c>
      <c r="G36" s="173"/>
      <c r="H36" s="173"/>
      <c r="I36" s="171"/>
      <c r="J36" s="92"/>
      <c r="K36" s="171"/>
      <c r="L36" s="151" t="s">
        <v>62</v>
      </c>
      <c r="M36" s="149"/>
      <c r="N36" s="149"/>
      <c r="O36" s="149"/>
      <c r="P36" s="149"/>
      <c r="Q36" s="149"/>
      <c r="R36" s="149"/>
      <c r="S36" s="149"/>
      <c r="T36" s="150"/>
      <c r="U36" s="165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62"/>
      <c r="AJ36" s="162"/>
      <c r="AK36" s="158"/>
      <c r="AL36" s="158"/>
      <c r="AM36" s="158"/>
      <c r="AN36" s="158"/>
      <c r="AO36" s="158"/>
      <c r="AP36" s="158"/>
      <c r="AQ36" s="158"/>
      <c r="AR36" s="159"/>
      <c r="AS36" s="130"/>
      <c r="AT36" s="133"/>
      <c r="AU36" s="136"/>
      <c r="AV36" s="139"/>
      <c r="AW36" s="107"/>
      <c r="AX36" s="25"/>
      <c r="AY36" s="23"/>
      <c r="AZ36" s="23"/>
    </row>
    <row r="37" spans="1:52" ht="8.25" customHeight="1" thickBot="1">
      <c r="A37" s="152"/>
      <c r="B37" s="152"/>
      <c r="C37" s="152"/>
      <c r="D37" s="153"/>
      <c r="E37" s="153"/>
      <c r="F37" s="154"/>
      <c r="G37" s="154"/>
      <c r="H37" s="154"/>
      <c r="I37" s="152"/>
      <c r="J37" s="152"/>
      <c r="K37" s="152"/>
      <c r="L37" s="154"/>
      <c r="M37" s="154"/>
      <c r="N37" s="154"/>
      <c r="O37" s="154"/>
      <c r="P37" s="154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5"/>
      <c r="AT37" s="155"/>
      <c r="AU37" s="155"/>
      <c r="AV37" s="155"/>
      <c r="AW37" s="153"/>
      <c r="AX37" s="152"/>
      <c r="AY37" s="23"/>
      <c r="AZ37" s="23"/>
    </row>
    <row r="38" spans="1:52" ht="20.25" customHeight="1" thickTop="1" thickBot="1">
      <c r="A38" s="156">
        <v>8</v>
      </c>
      <c r="B38" s="76"/>
      <c r="C38" s="166"/>
      <c r="D38" s="140"/>
      <c r="E38" s="66" t="e">
        <f>DATE(F38,G38,H38)</f>
        <v>#NUM!</v>
      </c>
      <c r="F38" s="125"/>
      <c r="G38" s="126"/>
      <c r="H38" s="127"/>
      <c r="I38" s="172" t="e">
        <f>IF(F40&lt;0.5,"",IF(F40&gt;=6.5,"6.5年～",IF(F40&gt;=5.5,"5.5年",IF(F40&gt;=4.5,"4.5年",IF(F40&gt;=3.5,"3.5年",IF(F40&gt;=2.5,"2.5年",IF(F40&gt;=1.5,"1.5年","0.5年")))))))</f>
        <v>#NUM!</v>
      </c>
      <c r="J38" s="88"/>
      <c r="K38" s="169" t="e">
        <f ca="1">IF(I38="","0日",VLOOKUP(I38,INDIRECT(D38),3,FALSE))</f>
        <v>#NUM!</v>
      </c>
      <c r="L38" s="103"/>
      <c r="M38" s="97"/>
      <c r="N38" s="33"/>
      <c r="O38" s="32"/>
      <c r="P38" s="99"/>
      <c r="Q38" s="31">
        <f>N38+L38</f>
        <v>0</v>
      </c>
      <c r="R38" s="30">
        <f>O38</f>
        <v>0</v>
      </c>
      <c r="S38" s="29">
        <f>U38+W38+Y38+AA38+AC38+AE38+AG38+AI38+AK38+AM38+AO38+AQ38</f>
        <v>0</v>
      </c>
      <c r="T38" s="28">
        <f>V38+X38+Z38+AB38+AD38+AF38+AH38+AJ38+AL38+AN38+AP38+AR38</f>
        <v>0</v>
      </c>
      <c r="U38" s="116"/>
      <c r="V38" s="117"/>
      <c r="W38" s="118"/>
      <c r="X38" s="117"/>
      <c r="Y38" s="118"/>
      <c r="Z38" s="117"/>
      <c r="AA38" s="118"/>
      <c r="AB38" s="117"/>
      <c r="AC38" s="118"/>
      <c r="AD38" s="117"/>
      <c r="AE38" s="118"/>
      <c r="AF38" s="117"/>
      <c r="AG38" s="118"/>
      <c r="AH38" s="117"/>
      <c r="AI38" s="118"/>
      <c r="AJ38" s="117"/>
      <c r="AK38" s="118"/>
      <c r="AL38" s="117"/>
      <c r="AM38" s="118"/>
      <c r="AN38" s="117"/>
      <c r="AO38" s="118"/>
      <c r="AP38" s="117"/>
      <c r="AQ38" s="118"/>
      <c r="AR38" s="119"/>
      <c r="AS38" s="128">
        <f>IF(AZ38=0,Q38-S38,IF(AZ38&lt;0,Q38-S38,Q38-S38-ROUNDUP($AZ38/$AX38,0)))</f>
        <v>0</v>
      </c>
      <c r="AT38" s="131">
        <f>IF(AZ38&lt;=0,0,AX38-($AZ38/$AX38-ROUNDDOWN($AZ38/$AX38,0))*$AX38)</f>
        <v>0</v>
      </c>
      <c r="AU38" s="134">
        <f>IF(S38&gt;=N38,IF(S38&gt;N38,AS38,IF(T38&lt;R38,L38,AS38)),IF(T38&gt;O38+AX38,AS38,L38))</f>
        <v>0</v>
      </c>
      <c r="AV38" s="137">
        <f>IF(AT38=AX38,0,IF(AU38=L38,0,AT38))</f>
        <v>0</v>
      </c>
      <c r="AW38" s="124"/>
      <c r="AX38" s="26">
        <f>ROUNDUP(AW38,0)</f>
        <v>0</v>
      </c>
      <c r="AY38" s="23">
        <f>U38+W38+Y38+AA38+AC38+AE38+AG38+AI38+AK38+AM38+AO38+AQ38</f>
        <v>0</v>
      </c>
      <c r="AZ38" s="23">
        <f>V38+X38+Z38+AB38+AD38+AF38+AH38+AJ38+AL38+AN38+AP38+AR38-O38</f>
        <v>0</v>
      </c>
    </row>
    <row r="39" spans="1:52" ht="20.25" customHeight="1" thickBot="1">
      <c r="A39" s="157"/>
      <c r="B39" s="77"/>
      <c r="C39" s="167"/>
      <c r="D39" s="141"/>
      <c r="E39" s="66" t="e">
        <f>DATE(F39,G39,H39)</f>
        <v>#NUM!</v>
      </c>
      <c r="F39" s="125"/>
      <c r="G39" s="126"/>
      <c r="H39" s="127"/>
      <c r="I39" s="170"/>
      <c r="J39" s="89"/>
      <c r="K39" s="170"/>
      <c r="L39" s="147" t="s">
        <v>64</v>
      </c>
      <c r="M39" s="148"/>
      <c r="N39" s="148"/>
      <c r="O39" s="148"/>
      <c r="P39" s="148"/>
      <c r="Q39" s="149"/>
      <c r="R39" s="149"/>
      <c r="S39" s="149"/>
      <c r="T39" s="150"/>
      <c r="U39" s="164"/>
      <c r="V39" s="160"/>
      <c r="W39" s="160"/>
      <c r="X39" s="160"/>
      <c r="Y39" s="160"/>
      <c r="Z39" s="160"/>
      <c r="AA39" s="160"/>
      <c r="AB39" s="160"/>
      <c r="AC39" s="160"/>
      <c r="AD39" s="160"/>
      <c r="AE39" s="160"/>
      <c r="AF39" s="160"/>
      <c r="AG39" s="160"/>
      <c r="AH39" s="160"/>
      <c r="AI39" s="161"/>
      <c r="AJ39" s="161"/>
      <c r="AK39" s="160"/>
      <c r="AL39" s="160"/>
      <c r="AM39" s="160"/>
      <c r="AN39" s="160"/>
      <c r="AO39" s="160"/>
      <c r="AP39" s="160"/>
      <c r="AQ39" s="160"/>
      <c r="AR39" s="163"/>
      <c r="AS39" s="129"/>
      <c r="AT39" s="132"/>
      <c r="AU39" s="135"/>
      <c r="AV39" s="138"/>
      <c r="AW39" s="107"/>
      <c r="AX39" s="25"/>
      <c r="AY39" s="23"/>
      <c r="AZ39" s="23"/>
    </row>
    <row r="40" spans="1:52" ht="20.25" customHeight="1" thickTop="1" thickBot="1">
      <c r="A40" s="157"/>
      <c r="B40" s="77"/>
      <c r="C40" s="168"/>
      <c r="D40" s="110" t="s">
        <v>65</v>
      </c>
      <c r="F40" s="173" t="e">
        <f>IF(H38=H39,ROUND(_xlfn.DAYS(E38,E39)/365,1),IF(H38-H39&gt;=29,(_xlfn.DAYS(E38,E39)/365-0.01),IF(H38-H39=-1,(_xlfn.DAYS(E38,E39)/365-0.01),IF(H38-H39=-2,(_xlfn.DAYS(E38,E39)/365-0.01),_xlfn.DAYS(E38,E39)/365))))</f>
        <v>#NUM!</v>
      </c>
      <c r="G40" s="173"/>
      <c r="H40" s="173"/>
      <c r="I40" s="171"/>
      <c r="J40" s="90"/>
      <c r="K40" s="171"/>
      <c r="L40" s="151" t="s">
        <v>62</v>
      </c>
      <c r="M40" s="149"/>
      <c r="N40" s="149"/>
      <c r="O40" s="149"/>
      <c r="P40" s="149"/>
      <c r="Q40" s="149"/>
      <c r="R40" s="149"/>
      <c r="S40" s="149"/>
      <c r="T40" s="150"/>
      <c r="U40" s="165"/>
      <c r="V40" s="158"/>
      <c r="W40" s="158"/>
      <c r="X40" s="158"/>
      <c r="Y40" s="158"/>
      <c r="Z40" s="158"/>
      <c r="AA40" s="158"/>
      <c r="AB40" s="158"/>
      <c r="AC40" s="158"/>
      <c r="AD40" s="158"/>
      <c r="AE40" s="158"/>
      <c r="AF40" s="158"/>
      <c r="AG40" s="158"/>
      <c r="AH40" s="158"/>
      <c r="AI40" s="162"/>
      <c r="AJ40" s="162"/>
      <c r="AK40" s="158"/>
      <c r="AL40" s="158"/>
      <c r="AM40" s="158"/>
      <c r="AN40" s="158"/>
      <c r="AO40" s="158"/>
      <c r="AP40" s="158"/>
      <c r="AQ40" s="158"/>
      <c r="AR40" s="159"/>
      <c r="AS40" s="130"/>
      <c r="AT40" s="133"/>
      <c r="AU40" s="136"/>
      <c r="AV40" s="139"/>
      <c r="AW40" s="107"/>
      <c r="AX40" s="25"/>
      <c r="AY40" s="23"/>
      <c r="AZ40" s="23"/>
    </row>
    <row r="41" spans="1:52" ht="8.25" customHeight="1" thickBot="1">
      <c r="A41" s="152"/>
      <c r="B41" s="152"/>
      <c r="C41" s="152"/>
      <c r="D41" s="153"/>
      <c r="E41" s="153"/>
      <c r="F41" s="154"/>
      <c r="G41" s="154"/>
      <c r="H41" s="154"/>
      <c r="I41" s="152"/>
      <c r="J41" s="152"/>
      <c r="K41" s="152"/>
      <c r="L41" s="154"/>
      <c r="M41" s="154"/>
      <c r="N41" s="154"/>
      <c r="O41" s="154"/>
      <c r="P41" s="154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155"/>
      <c r="AT41" s="155"/>
      <c r="AU41" s="155"/>
      <c r="AV41" s="155"/>
      <c r="AW41" s="153"/>
      <c r="AX41" s="152"/>
      <c r="AY41" s="23"/>
      <c r="AZ41" s="23"/>
    </row>
    <row r="42" spans="1:52" ht="20.25" customHeight="1" thickTop="1" thickBot="1">
      <c r="A42" s="156">
        <v>9</v>
      </c>
      <c r="B42" s="76"/>
      <c r="C42" s="166"/>
      <c r="D42" s="140"/>
      <c r="E42" s="66" t="e">
        <f>DATE(F42,G42,H42)</f>
        <v>#NUM!</v>
      </c>
      <c r="F42" s="125"/>
      <c r="G42" s="126"/>
      <c r="H42" s="127"/>
      <c r="I42" s="172" t="e">
        <f>IF(F44&lt;0.5,"",IF(F44&gt;=6.5,"6.5年～",IF(F44&gt;=5.5,"5.5年",IF(F44&gt;=4.5,"4.5年",IF(F44&gt;=3.5,"3.5年",IF(F44&gt;=2.5,"2.5年",IF(F44&gt;=1.5,"1.5年","0.5年")))))))</f>
        <v>#NUM!</v>
      </c>
      <c r="J42" s="88"/>
      <c r="K42" s="169" t="e">
        <f ca="1">IF(I42="","0日",VLOOKUP(I42,INDIRECT(D42),3,FALSE))</f>
        <v>#NUM!</v>
      </c>
      <c r="L42" s="103"/>
      <c r="M42" s="97"/>
      <c r="N42" s="33"/>
      <c r="O42" s="32"/>
      <c r="P42" s="99"/>
      <c r="Q42" s="31">
        <f>N42+L42</f>
        <v>0</v>
      </c>
      <c r="R42" s="30">
        <f>O42</f>
        <v>0</v>
      </c>
      <c r="S42" s="29">
        <f>U42+W42+Y42+AA42+AC42+AE42+AG42+AI42+AK42+AM42+AO42+AQ42</f>
        <v>0</v>
      </c>
      <c r="T42" s="28">
        <f>V42+X42+Z42+AB42+AD42+AF42+AH42+AJ42+AL42+AN42+AP42+AR42</f>
        <v>0</v>
      </c>
      <c r="U42" s="116"/>
      <c r="V42" s="117"/>
      <c r="W42" s="118"/>
      <c r="X42" s="117"/>
      <c r="Y42" s="118"/>
      <c r="Z42" s="117"/>
      <c r="AA42" s="118"/>
      <c r="AB42" s="117"/>
      <c r="AC42" s="118"/>
      <c r="AD42" s="117"/>
      <c r="AE42" s="118"/>
      <c r="AF42" s="117"/>
      <c r="AG42" s="118"/>
      <c r="AH42" s="117"/>
      <c r="AI42" s="118"/>
      <c r="AJ42" s="117"/>
      <c r="AK42" s="118"/>
      <c r="AL42" s="117"/>
      <c r="AM42" s="118"/>
      <c r="AN42" s="117"/>
      <c r="AO42" s="118"/>
      <c r="AP42" s="117"/>
      <c r="AQ42" s="118"/>
      <c r="AR42" s="119"/>
      <c r="AS42" s="128">
        <f>IF(AZ42=0,Q42-S42,IF(AZ42&lt;0,Q42-S42,Q42-S42-ROUNDUP($AZ42/$AX42,0)))</f>
        <v>0</v>
      </c>
      <c r="AT42" s="131">
        <f>IF(AZ42&lt;=0,0,AX42-($AZ42/$AX42-ROUNDDOWN($AZ42/$AX42,0))*$AX42)</f>
        <v>0</v>
      </c>
      <c r="AU42" s="134">
        <f>IF(S42&gt;=N42,IF(S42&gt;N42,AS42,IF(T42&lt;R42,L42,AS42)),IF(T42&gt;O42+AX42,AS42,L42))</f>
        <v>0</v>
      </c>
      <c r="AV42" s="137">
        <f>IF(AT42=AX42,0,IF(AU42=L42,0,AT42))</f>
        <v>0</v>
      </c>
      <c r="AW42" s="124"/>
      <c r="AX42" s="26">
        <f>ROUNDUP(AW42,0)</f>
        <v>0</v>
      </c>
      <c r="AY42" s="23">
        <f>U42+W42+Y42+AA42+AC42+AE42+AG42+AI42+AK42+AM42+AO42+AQ42</f>
        <v>0</v>
      </c>
      <c r="AZ42" s="23">
        <f>V42+X42+Z42+AB42+AD42+AF42+AH42+AJ42+AL42+AN42+AP42+AR42-O42</f>
        <v>0</v>
      </c>
    </row>
    <row r="43" spans="1:52" ht="20.25" customHeight="1" thickBot="1">
      <c r="A43" s="157"/>
      <c r="B43" s="77"/>
      <c r="C43" s="167"/>
      <c r="D43" s="141"/>
      <c r="E43" s="66" t="e">
        <f>DATE(F43,G43,H43)</f>
        <v>#NUM!</v>
      </c>
      <c r="F43" s="125"/>
      <c r="G43" s="126"/>
      <c r="H43" s="127"/>
      <c r="I43" s="170"/>
      <c r="J43" s="89"/>
      <c r="K43" s="170"/>
      <c r="L43" s="147" t="s">
        <v>64</v>
      </c>
      <c r="M43" s="148"/>
      <c r="N43" s="148"/>
      <c r="O43" s="148"/>
      <c r="P43" s="148"/>
      <c r="Q43" s="149"/>
      <c r="R43" s="149"/>
      <c r="S43" s="149"/>
      <c r="T43" s="150"/>
      <c r="U43" s="164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1"/>
      <c r="AJ43" s="161"/>
      <c r="AK43" s="160"/>
      <c r="AL43" s="160"/>
      <c r="AM43" s="160"/>
      <c r="AN43" s="160"/>
      <c r="AO43" s="160"/>
      <c r="AP43" s="160"/>
      <c r="AQ43" s="160"/>
      <c r="AR43" s="163"/>
      <c r="AS43" s="129"/>
      <c r="AT43" s="132"/>
      <c r="AU43" s="135"/>
      <c r="AV43" s="138"/>
      <c r="AW43" s="107"/>
      <c r="AX43" s="25"/>
      <c r="AY43" s="23"/>
      <c r="AZ43" s="23"/>
    </row>
    <row r="44" spans="1:52" ht="20.25" customHeight="1" thickTop="1" thickBot="1">
      <c r="A44" s="157"/>
      <c r="B44" s="77"/>
      <c r="C44" s="168"/>
      <c r="D44" s="110" t="s">
        <v>65</v>
      </c>
      <c r="F44" s="173" t="e">
        <f>IF(H42=H43,ROUND(_xlfn.DAYS(E42,E43)/365,1),IF(H42-H43&gt;=29,(_xlfn.DAYS(E42,E43)/365-0.01),IF(H42-H43=-1,(_xlfn.DAYS(E42,E43)/365-0.01),IF(H42-H43=-2,(_xlfn.DAYS(E42,E43)/365-0.01),_xlfn.DAYS(E42,E43)/365))))</f>
        <v>#NUM!</v>
      </c>
      <c r="G44" s="173"/>
      <c r="H44" s="173"/>
      <c r="I44" s="171"/>
      <c r="J44" s="90"/>
      <c r="K44" s="171"/>
      <c r="L44" s="151" t="s">
        <v>62</v>
      </c>
      <c r="M44" s="149"/>
      <c r="N44" s="149"/>
      <c r="O44" s="149"/>
      <c r="P44" s="149"/>
      <c r="Q44" s="149"/>
      <c r="R44" s="149"/>
      <c r="S44" s="149"/>
      <c r="T44" s="150"/>
      <c r="U44" s="165"/>
      <c r="V44" s="158"/>
      <c r="W44" s="158"/>
      <c r="X44" s="158"/>
      <c r="Y44" s="158"/>
      <c r="Z44" s="158"/>
      <c r="AA44" s="158"/>
      <c r="AB44" s="158"/>
      <c r="AC44" s="158"/>
      <c r="AD44" s="158"/>
      <c r="AE44" s="158"/>
      <c r="AF44" s="158"/>
      <c r="AG44" s="158"/>
      <c r="AH44" s="158"/>
      <c r="AI44" s="162"/>
      <c r="AJ44" s="162"/>
      <c r="AK44" s="158"/>
      <c r="AL44" s="158"/>
      <c r="AM44" s="158"/>
      <c r="AN44" s="158"/>
      <c r="AO44" s="158"/>
      <c r="AP44" s="158"/>
      <c r="AQ44" s="158"/>
      <c r="AR44" s="159"/>
      <c r="AS44" s="130"/>
      <c r="AT44" s="133"/>
      <c r="AU44" s="136"/>
      <c r="AV44" s="139"/>
      <c r="AW44" s="107"/>
      <c r="AX44" s="25"/>
      <c r="AY44" s="23"/>
      <c r="AZ44" s="23"/>
    </row>
    <row r="45" spans="1:52" ht="8.25" customHeight="1" thickBot="1">
      <c r="A45" s="152"/>
      <c r="B45" s="152"/>
      <c r="C45" s="152"/>
      <c r="D45" s="153"/>
      <c r="E45" s="153"/>
      <c r="F45" s="154"/>
      <c r="G45" s="154"/>
      <c r="H45" s="154"/>
      <c r="I45" s="152"/>
      <c r="J45" s="152"/>
      <c r="K45" s="152"/>
      <c r="L45" s="154"/>
      <c r="M45" s="154"/>
      <c r="N45" s="154"/>
      <c r="O45" s="154"/>
      <c r="P45" s="154"/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/>
      <c r="AB45" s="152"/>
      <c r="AC45" s="152"/>
      <c r="AD45" s="152"/>
      <c r="AE45" s="152"/>
      <c r="AF45" s="152"/>
      <c r="AG45" s="152"/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5"/>
      <c r="AT45" s="155"/>
      <c r="AU45" s="155"/>
      <c r="AV45" s="155"/>
      <c r="AW45" s="153"/>
      <c r="AX45" s="152"/>
      <c r="AY45" s="23"/>
      <c r="AZ45" s="23"/>
    </row>
    <row r="46" spans="1:52" ht="20.25" customHeight="1" thickTop="1" thickBot="1">
      <c r="A46" s="156">
        <v>10</v>
      </c>
      <c r="B46" s="76"/>
      <c r="C46" s="166"/>
      <c r="D46" s="140"/>
      <c r="E46" s="66" t="e">
        <f>DATE(F46,G46,H46)</f>
        <v>#NUM!</v>
      </c>
      <c r="F46" s="125"/>
      <c r="G46" s="126"/>
      <c r="H46" s="127"/>
      <c r="I46" s="172" t="e">
        <f>IF(F48&lt;0.5,"",IF(F48&gt;=6.5,"6.5年～",IF(F48&gt;=5.5,"5.5年",IF(F48&gt;=4.5,"4.5年",IF(F48&gt;=3.5,"3.5年",IF(F48&gt;=2.5,"2.5年",IF(F48&gt;=1.5,"1.5年","0.5年")))))))</f>
        <v>#NUM!</v>
      </c>
      <c r="J46" s="88"/>
      <c r="K46" s="169" t="e">
        <f ca="1">IF(I46="","0日",VLOOKUP(I46,INDIRECT(D46),3,FALSE))</f>
        <v>#NUM!</v>
      </c>
      <c r="L46" s="103"/>
      <c r="M46" s="97"/>
      <c r="N46" s="33"/>
      <c r="O46" s="32"/>
      <c r="P46" s="99"/>
      <c r="Q46" s="31">
        <f>N46+L46</f>
        <v>0</v>
      </c>
      <c r="R46" s="30">
        <f>O46</f>
        <v>0</v>
      </c>
      <c r="S46" s="29">
        <f>U46+W46+Y46+AA46+AC46+AE46+AG46+AI46+AK46+AM46+AO46+AQ46</f>
        <v>0</v>
      </c>
      <c r="T46" s="28">
        <f>V46+X46+Z46+AB46+AD46+AF46+AH46+AJ46+AL46+AN46+AP46+AR46</f>
        <v>0</v>
      </c>
      <c r="U46" s="116"/>
      <c r="V46" s="117"/>
      <c r="W46" s="118"/>
      <c r="X46" s="117"/>
      <c r="Y46" s="118"/>
      <c r="Z46" s="117"/>
      <c r="AA46" s="118"/>
      <c r="AB46" s="117"/>
      <c r="AC46" s="118"/>
      <c r="AD46" s="117"/>
      <c r="AE46" s="118"/>
      <c r="AF46" s="117"/>
      <c r="AG46" s="118"/>
      <c r="AH46" s="117"/>
      <c r="AI46" s="118"/>
      <c r="AJ46" s="117"/>
      <c r="AK46" s="118"/>
      <c r="AL46" s="117"/>
      <c r="AM46" s="118"/>
      <c r="AN46" s="117"/>
      <c r="AO46" s="118"/>
      <c r="AP46" s="117"/>
      <c r="AQ46" s="118"/>
      <c r="AR46" s="119"/>
      <c r="AS46" s="128">
        <f>IF(AZ46=0,Q46-S46,IF(AZ46&lt;0,Q46-S46,Q46-S46-ROUNDUP($AZ46/$AX46,0)))</f>
        <v>0</v>
      </c>
      <c r="AT46" s="131">
        <f>IF(AZ46&lt;=0,0,AX46-($AZ46/$AX46-ROUNDDOWN($AZ46/$AX46,0))*$AX46)</f>
        <v>0</v>
      </c>
      <c r="AU46" s="134">
        <f>IF(S46&gt;=N46,IF(S46&gt;N46,AS46,IF(T46&lt;R46,L46,AS46)),IF(T46&gt;O46+AX46,AS46,L46))</f>
        <v>0</v>
      </c>
      <c r="AV46" s="137">
        <f>IF(AT46=AX46,0,IF(AU46=L46,0,AT46))</f>
        <v>0</v>
      </c>
      <c r="AW46" s="124"/>
      <c r="AX46" s="26">
        <f>ROUNDUP(AW46,0)</f>
        <v>0</v>
      </c>
      <c r="AY46" s="23">
        <f>U46+W46+Y46+AA46+AC46+AE46+AG46+AI46+AK46+AM46+AO46+AQ46</f>
        <v>0</v>
      </c>
      <c r="AZ46" s="23">
        <f>V46+X46+Z46+AB46+AD46+AF46+AH46+AJ46+AL46+AN46+AP46+AR46-O46</f>
        <v>0</v>
      </c>
    </row>
    <row r="47" spans="1:52" ht="20.25" customHeight="1" thickBot="1">
      <c r="A47" s="157"/>
      <c r="B47" s="77"/>
      <c r="C47" s="167"/>
      <c r="D47" s="141"/>
      <c r="E47" s="66" t="e">
        <f>DATE(F47,G47,H47)</f>
        <v>#NUM!</v>
      </c>
      <c r="F47" s="125"/>
      <c r="G47" s="126"/>
      <c r="H47" s="127"/>
      <c r="I47" s="170"/>
      <c r="J47" s="89"/>
      <c r="K47" s="170"/>
      <c r="L47" s="147" t="s">
        <v>64</v>
      </c>
      <c r="M47" s="148"/>
      <c r="N47" s="148"/>
      <c r="O47" s="148"/>
      <c r="P47" s="148"/>
      <c r="Q47" s="149"/>
      <c r="R47" s="149"/>
      <c r="S47" s="149"/>
      <c r="T47" s="150"/>
      <c r="U47" s="164"/>
      <c r="V47" s="160"/>
      <c r="W47" s="160"/>
      <c r="X47" s="160"/>
      <c r="Y47" s="160"/>
      <c r="Z47" s="160"/>
      <c r="AA47" s="160"/>
      <c r="AB47" s="160"/>
      <c r="AC47" s="160"/>
      <c r="AD47" s="160"/>
      <c r="AE47" s="160"/>
      <c r="AF47" s="160"/>
      <c r="AG47" s="160"/>
      <c r="AH47" s="160"/>
      <c r="AI47" s="161"/>
      <c r="AJ47" s="161"/>
      <c r="AK47" s="160"/>
      <c r="AL47" s="160"/>
      <c r="AM47" s="160"/>
      <c r="AN47" s="160"/>
      <c r="AO47" s="160"/>
      <c r="AP47" s="160"/>
      <c r="AQ47" s="160"/>
      <c r="AR47" s="163"/>
      <c r="AS47" s="129"/>
      <c r="AT47" s="132"/>
      <c r="AU47" s="135"/>
      <c r="AV47" s="138"/>
      <c r="AW47" s="107"/>
      <c r="AX47" s="25"/>
      <c r="AY47" s="23"/>
      <c r="AZ47" s="23"/>
    </row>
    <row r="48" spans="1:52" ht="20.25" customHeight="1" thickTop="1" thickBot="1">
      <c r="A48" s="157"/>
      <c r="B48" s="77"/>
      <c r="C48" s="168"/>
      <c r="D48" s="110" t="s">
        <v>63</v>
      </c>
      <c r="F48" s="173" t="e">
        <f>IF(H46=H47,ROUND(_xlfn.DAYS(E46,E47)/365,1),IF(H46-H47&gt;=29,(_xlfn.DAYS(E46,E47)/365-0.01),IF(H46-H47=-1,(_xlfn.DAYS(E46,E47)/365-0.01),IF(H46-H47=-2,(_xlfn.DAYS(E46,E47)/365-0.01),_xlfn.DAYS(E46,E47)/365))))</f>
        <v>#NUM!</v>
      </c>
      <c r="G48" s="173"/>
      <c r="H48" s="173"/>
      <c r="I48" s="171"/>
      <c r="J48" s="90"/>
      <c r="K48" s="171"/>
      <c r="L48" s="151" t="s">
        <v>62</v>
      </c>
      <c r="M48" s="149"/>
      <c r="N48" s="149"/>
      <c r="O48" s="149"/>
      <c r="P48" s="149"/>
      <c r="Q48" s="149"/>
      <c r="R48" s="149"/>
      <c r="S48" s="149"/>
      <c r="T48" s="150"/>
      <c r="U48" s="165"/>
      <c r="V48" s="158"/>
      <c r="W48" s="158"/>
      <c r="X48" s="158"/>
      <c r="Y48" s="158"/>
      <c r="Z48" s="158"/>
      <c r="AA48" s="158"/>
      <c r="AB48" s="158"/>
      <c r="AC48" s="158"/>
      <c r="AD48" s="158"/>
      <c r="AE48" s="158"/>
      <c r="AF48" s="158"/>
      <c r="AG48" s="158"/>
      <c r="AH48" s="158"/>
      <c r="AI48" s="162"/>
      <c r="AJ48" s="162"/>
      <c r="AK48" s="158"/>
      <c r="AL48" s="158"/>
      <c r="AM48" s="158"/>
      <c r="AN48" s="158"/>
      <c r="AO48" s="158"/>
      <c r="AP48" s="158"/>
      <c r="AQ48" s="158"/>
      <c r="AR48" s="159"/>
      <c r="AS48" s="130"/>
      <c r="AT48" s="133"/>
      <c r="AU48" s="136"/>
      <c r="AV48" s="139"/>
      <c r="AW48" s="107"/>
      <c r="AX48" s="25"/>
      <c r="AY48" s="23"/>
      <c r="AZ48" s="23"/>
    </row>
    <row r="49" spans="1:52" ht="8.25" customHeight="1" thickBot="1">
      <c r="A49" s="152"/>
      <c r="B49" s="152"/>
      <c r="C49" s="152"/>
      <c r="D49" s="153"/>
      <c r="E49" s="153"/>
      <c r="F49" s="154"/>
      <c r="G49" s="154"/>
      <c r="H49" s="154"/>
      <c r="I49" s="152"/>
      <c r="J49" s="152"/>
      <c r="K49" s="152"/>
      <c r="L49" s="154"/>
      <c r="M49" s="154"/>
      <c r="N49" s="154"/>
      <c r="O49" s="154"/>
      <c r="P49" s="154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  <c r="AB49" s="152"/>
      <c r="AC49" s="152"/>
      <c r="AD49" s="152"/>
      <c r="AE49" s="152"/>
      <c r="AF49" s="152"/>
      <c r="AG49" s="152"/>
      <c r="AH49" s="152"/>
      <c r="AI49" s="152"/>
      <c r="AJ49" s="152"/>
      <c r="AK49" s="152"/>
      <c r="AL49" s="152"/>
      <c r="AM49" s="152"/>
      <c r="AN49" s="152"/>
      <c r="AO49" s="152"/>
      <c r="AP49" s="152"/>
      <c r="AQ49" s="152"/>
      <c r="AR49" s="152"/>
      <c r="AS49" s="155"/>
      <c r="AT49" s="155"/>
      <c r="AU49" s="155"/>
      <c r="AV49" s="155"/>
      <c r="AW49" s="152"/>
      <c r="AX49" s="152"/>
      <c r="AY49" s="23"/>
      <c r="AZ49" s="23"/>
    </row>
    <row r="50" spans="1:52" ht="20.25" customHeight="1" thickTop="1" thickBot="1">
      <c r="A50" s="156">
        <v>11</v>
      </c>
      <c r="B50" s="76"/>
      <c r="C50" s="166"/>
      <c r="D50" s="140"/>
      <c r="E50" s="66" t="e">
        <f>DATE(F50,G50,H50)</f>
        <v>#NUM!</v>
      </c>
      <c r="F50" s="125"/>
      <c r="G50" s="126"/>
      <c r="H50" s="127"/>
      <c r="I50" s="172" t="e">
        <f>IF(F52&lt;0.5,"",IF(F52&gt;=6.5,"6.5年～",IF(F52&gt;=5.5,"5.5年",IF(F52&gt;=4.5,"4.5年",IF(F52&gt;=3.5,"3.5年",IF(F52&gt;=2.5,"2.5年",IF(F52&gt;=1.5,"1.5年","0.5年")))))))</f>
        <v>#NUM!</v>
      </c>
      <c r="J50" s="88"/>
      <c r="K50" s="169" t="e">
        <f ca="1">IF(I50="","0日",VLOOKUP(I50,INDIRECT(D50),3,FALSE))</f>
        <v>#NUM!</v>
      </c>
      <c r="L50" s="103"/>
      <c r="M50" s="97"/>
      <c r="N50" s="33"/>
      <c r="O50" s="32"/>
      <c r="P50" s="99"/>
      <c r="Q50" s="31">
        <f>N50+L50</f>
        <v>0</v>
      </c>
      <c r="R50" s="30">
        <f>O50</f>
        <v>0</v>
      </c>
      <c r="S50" s="29">
        <f>U50+W50+Y50+AA50+AC50+AE50+AG50+AI50+AK50+AM50+AO50+AQ50</f>
        <v>0</v>
      </c>
      <c r="T50" s="28">
        <f>V50+X50+Z50+AB50+AD50+AF50+AH50+AJ50+AL50+AN50+AP50+AR50</f>
        <v>0</v>
      </c>
      <c r="U50" s="116"/>
      <c r="V50" s="117"/>
      <c r="W50" s="118"/>
      <c r="X50" s="117"/>
      <c r="Y50" s="118"/>
      <c r="Z50" s="117"/>
      <c r="AA50" s="118"/>
      <c r="AB50" s="117"/>
      <c r="AC50" s="118"/>
      <c r="AD50" s="117"/>
      <c r="AE50" s="118"/>
      <c r="AF50" s="117"/>
      <c r="AG50" s="118"/>
      <c r="AH50" s="117"/>
      <c r="AI50" s="118"/>
      <c r="AJ50" s="117"/>
      <c r="AK50" s="118"/>
      <c r="AL50" s="117"/>
      <c r="AM50" s="118"/>
      <c r="AN50" s="117"/>
      <c r="AO50" s="118"/>
      <c r="AP50" s="117"/>
      <c r="AQ50" s="118"/>
      <c r="AR50" s="119"/>
      <c r="AS50" s="128">
        <f>IF(AZ50=0,Q50-S50,IF(AZ50&lt;0,Q50-S50,Q50-S50-ROUNDUP($AZ50/$AX50,0)))</f>
        <v>0</v>
      </c>
      <c r="AT50" s="131">
        <f>IF(AZ50&lt;=0,0,AX50-($AZ50/$AX50-ROUNDDOWN($AZ50/$AX50,0))*$AX50)</f>
        <v>0</v>
      </c>
      <c r="AU50" s="134">
        <f>IF(S50&gt;=N50,IF(S50&gt;N50,AS50,IF(T50&lt;R50,L50,AS50)),IF(T50&gt;O50+AX50,AS50,L50))</f>
        <v>0</v>
      </c>
      <c r="AV50" s="137">
        <f>IF(AT50=AX50,0,IF(AU50=L50,0,AT50))</f>
        <v>0</v>
      </c>
      <c r="AW50" s="124"/>
      <c r="AX50" s="27">
        <f>ROUNDUP(AW50,0)</f>
        <v>0</v>
      </c>
      <c r="AY50" s="23">
        <f>U50+W50+Y50+AA50+AC50+AE50+AG50+AI50+AK50+AM50+AO50+AQ50</f>
        <v>0</v>
      </c>
      <c r="AZ50" s="23">
        <f>V50+X50+Z50+AB50+AD50+AF50+AH50+AJ50+AL50+AN50+AP50+AR50-O50</f>
        <v>0</v>
      </c>
    </row>
    <row r="51" spans="1:52" ht="20.25" customHeight="1" thickBot="1">
      <c r="A51" s="157"/>
      <c r="B51" s="77"/>
      <c r="C51" s="167"/>
      <c r="D51" s="141"/>
      <c r="E51" s="66" t="e">
        <f>DATE(F51,G51,H51)</f>
        <v>#NUM!</v>
      </c>
      <c r="F51" s="125"/>
      <c r="G51" s="126"/>
      <c r="H51" s="127"/>
      <c r="I51" s="170"/>
      <c r="J51" s="89"/>
      <c r="K51" s="170"/>
      <c r="L51" s="147" t="s">
        <v>64</v>
      </c>
      <c r="M51" s="148"/>
      <c r="N51" s="148"/>
      <c r="O51" s="148"/>
      <c r="P51" s="148"/>
      <c r="Q51" s="149"/>
      <c r="R51" s="149"/>
      <c r="S51" s="149"/>
      <c r="T51" s="150"/>
      <c r="U51" s="164"/>
      <c r="V51" s="160"/>
      <c r="W51" s="160"/>
      <c r="X51" s="160"/>
      <c r="Y51" s="160"/>
      <c r="Z51" s="160"/>
      <c r="AA51" s="160"/>
      <c r="AB51" s="160"/>
      <c r="AC51" s="160"/>
      <c r="AD51" s="160"/>
      <c r="AE51" s="160"/>
      <c r="AF51" s="160"/>
      <c r="AG51" s="160"/>
      <c r="AH51" s="160"/>
      <c r="AI51" s="161"/>
      <c r="AJ51" s="161"/>
      <c r="AK51" s="160"/>
      <c r="AL51" s="160"/>
      <c r="AM51" s="160"/>
      <c r="AN51" s="160"/>
      <c r="AO51" s="160"/>
      <c r="AP51" s="160"/>
      <c r="AQ51" s="160"/>
      <c r="AR51" s="163"/>
      <c r="AS51" s="129"/>
      <c r="AT51" s="132"/>
      <c r="AU51" s="135"/>
      <c r="AV51" s="138"/>
      <c r="AW51" s="107"/>
      <c r="AX51" s="25"/>
      <c r="AY51" s="23"/>
      <c r="AZ51" s="23"/>
    </row>
    <row r="52" spans="1:52" ht="20.25" customHeight="1" thickTop="1" thickBot="1">
      <c r="A52" s="157"/>
      <c r="B52" s="77"/>
      <c r="C52" s="168"/>
      <c r="D52" s="110" t="s">
        <v>65</v>
      </c>
      <c r="F52" s="173" t="e">
        <f>IF(H50=H51,ROUND(_xlfn.DAYS(E50,E51)/365,1),IF(H50-H51&gt;=29,(_xlfn.DAYS(E50,E51)/365-0.01),IF(H50-H51=-1,(_xlfn.DAYS(E50,E51)/365-0.01),IF(H50-H51=-2,(_xlfn.DAYS(E50,E51)/365-0.01),_xlfn.DAYS(E50,E51)/365))))</f>
        <v>#NUM!</v>
      </c>
      <c r="G52" s="173"/>
      <c r="H52" s="173"/>
      <c r="I52" s="171"/>
      <c r="J52" s="90"/>
      <c r="K52" s="171"/>
      <c r="L52" s="151" t="s">
        <v>62</v>
      </c>
      <c r="M52" s="149"/>
      <c r="N52" s="149"/>
      <c r="O52" s="149"/>
      <c r="P52" s="149"/>
      <c r="Q52" s="149"/>
      <c r="R52" s="149"/>
      <c r="S52" s="149"/>
      <c r="T52" s="150"/>
      <c r="U52" s="165"/>
      <c r="V52" s="158"/>
      <c r="W52" s="158"/>
      <c r="X52" s="158"/>
      <c r="Y52" s="158"/>
      <c r="Z52" s="158"/>
      <c r="AA52" s="158"/>
      <c r="AB52" s="158"/>
      <c r="AC52" s="158"/>
      <c r="AD52" s="158"/>
      <c r="AE52" s="158"/>
      <c r="AF52" s="158"/>
      <c r="AG52" s="158"/>
      <c r="AH52" s="158"/>
      <c r="AI52" s="162"/>
      <c r="AJ52" s="162"/>
      <c r="AK52" s="158"/>
      <c r="AL52" s="158"/>
      <c r="AM52" s="158"/>
      <c r="AN52" s="158"/>
      <c r="AO52" s="158"/>
      <c r="AP52" s="158"/>
      <c r="AQ52" s="158"/>
      <c r="AR52" s="159"/>
      <c r="AS52" s="130"/>
      <c r="AT52" s="133"/>
      <c r="AU52" s="136"/>
      <c r="AV52" s="139"/>
      <c r="AW52" s="107"/>
      <c r="AX52" s="25"/>
      <c r="AY52" s="23"/>
      <c r="AZ52" s="23"/>
    </row>
    <row r="53" spans="1:52" ht="8.25" customHeight="1" thickBot="1">
      <c r="A53" s="152"/>
      <c r="B53" s="152"/>
      <c r="C53" s="152"/>
      <c r="D53" s="153"/>
      <c r="E53" s="153"/>
      <c r="F53" s="154"/>
      <c r="G53" s="154"/>
      <c r="H53" s="154"/>
      <c r="I53" s="152"/>
      <c r="J53" s="152"/>
      <c r="K53" s="152"/>
      <c r="L53" s="154"/>
      <c r="M53" s="154"/>
      <c r="N53" s="154"/>
      <c r="O53" s="154"/>
      <c r="P53" s="154"/>
      <c r="Q53" s="152"/>
      <c r="R53" s="152"/>
      <c r="S53" s="152"/>
      <c r="T53" s="152"/>
      <c r="U53" s="152"/>
      <c r="V53" s="152"/>
      <c r="W53" s="152"/>
      <c r="X53" s="152"/>
      <c r="Y53" s="152"/>
      <c r="Z53" s="152"/>
      <c r="AA53" s="152"/>
      <c r="AB53" s="152"/>
      <c r="AC53" s="152"/>
      <c r="AD53" s="152"/>
      <c r="AE53" s="152"/>
      <c r="AF53" s="152"/>
      <c r="AG53" s="152"/>
      <c r="AH53" s="152"/>
      <c r="AI53" s="152"/>
      <c r="AJ53" s="152"/>
      <c r="AK53" s="152"/>
      <c r="AL53" s="152"/>
      <c r="AM53" s="152"/>
      <c r="AN53" s="152"/>
      <c r="AO53" s="152"/>
      <c r="AP53" s="152"/>
      <c r="AQ53" s="152"/>
      <c r="AR53" s="152"/>
      <c r="AS53" s="155"/>
      <c r="AT53" s="155"/>
      <c r="AU53" s="155"/>
      <c r="AV53" s="155"/>
      <c r="AW53" s="153"/>
      <c r="AX53" s="152"/>
      <c r="AY53" s="23"/>
      <c r="AZ53" s="23"/>
    </row>
    <row r="54" spans="1:52" ht="20.25" customHeight="1" thickTop="1" thickBot="1">
      <c r="A54" s="156">
        <v>12</v>
      </c>
      <c r="B54" s="76"/>
      <c r="C54" s="166"/>
      <c r="D54" s="140"/>
      <c r="E54" s="66" t="e">
        <f>DATE(F54,G54,H54)</f>
        <v>#NUM!</v>
      </c>
      <c r="F54" s="125"/>
      <c r="G54" s="126"/>
      <c r="H54" s="127"/>
      <c r="I54" s="172" t="e">
        <f>IF(F56&lt;0.5,"",IF(F56&gt;=6.5,"6.5年～",IF(F56&gt;=5.5,"5.5年",IF(F56&gt;=4.5,"4.5年",IF(F56&gt;=3.5,"3.5年",IF(F56&gt;=2.5,"2.5年",IF(F56&gt;=1.5,"1.5年","0.5年")))))))</f>
        <v>#NUM!</v>
      </c>
      <c r="J54" s="93"/>
      <c r="K54" s="169" t="e">
        <f ca="1">IF(I54="","0日",VLOOKUP(I54,INDIRECT(D54),3,FALSE))</f>
        <v>#NUM!</v>
      </c>
      <c r="L54" s="103"/>
      <c r="M54" s="97"/>
      <c r="N54" s="33"/>
      <c r="O54" s="32"/>
      <c r="P54" s="99"/>
      <c r="Q54" s="31">
        <f>N54+L54</f>
        <v>0</v>
      </c>
      <c r="R54" s="30">
        <f>O54</f>
        <v>0</v>
      </c>
      <c r="S54" s="29">
        <f>U54+W54+Y54+AA54+AC54+AE54+AG54+AI54+AK54+AM54+AO54+AQ54</f>
        <v>0</v>
      </c>
      <c r="T54" s="28">
        <f>V54+X54+Z54+AB54+AD54+AF54+AH54+AJ54+AL54+AN54+AP54+AR54</f>
        <v>0</v>
      </c>
      <c r="U54" s="116"/>
      <c r="V54" s="117"/>
      <c r="W54" s="118"/>
      <c r="X54" s="117"/>
      <c r="Y54" s="118"/>
      <c r="Z54" s="117"/>
      <c r="AA54" s="118"/>
      <c r="AB54" s="117"/>
      <c r="AC54" s="118"/>
      <c r="AD54" s="117"/>
      <c r="AE54" s="118"/>
      <c r="AF54" s="117"/>
      <c r="AG54" s="118"/>
      <c r="AH54" s="117"/>
      <c r="AI54" s="118"/>
      <c r="AJ54" s="117"/>
      <c r="AK54" s="118"/>
      <c r="AL54" s="117"/>
      <c r="AM54" s="118"/>
      <c r="AN54" s="117"/>
      <c r="AO54" s="118"/>
      <c r="AP54" s="117"/>
      <c r="AQ54" s="118"/>
      <c r="AR54" s="119"/>
      <c r="AS54" s="128">
        <f>IF(AZ54=0,Q54-S54,IF(AZ54&lt;0,Q54-S54,Q54-S54-ROUNDUP($AZ54/$AX54,0)))</f>
        <v>0</v>
      </c>
      <c r="AT54" s="131">
        <f>IF(AZ54&lt;=0,0,AX54-($AZ54/$AX54-ROUNDDOWN($AZ54/$AX54,0))*$AX54)</f>
        <v>0</v>
      </c>
      <c r="AU54" s="134">
        <f>IF(S54&gt;=N54,IF(S54&gt;N54,AS54,IF(T54&lt;R54,L54,AS54)),IF(T54&gt;O54+AX54,AS54,L54))</f>
        <v>0</v>
      </c>
      <c r="AV54" s="137">
        <f>IF(AT54=AX54,0,IF(AU54=L54,0,AT54))</f>
        <v>0</v>
      </c>
      <c r="AW54" s="124"/>
      <c r="AX54" s="26">
        <f>ROUNDUP(AW54,0)</f>
        <v>0</v>
      </c>
      <c r="AY54" s="23">
        <f>U54+W54+Y54+AA54+AC54+AE54+AG54+AI54+AK54+AM54+AO54+AQ54</f>
        <v>0</v>
      </c>
      <c r="AZ54" s="23">
        <f>V54+X54+Z54+AB54+AD54+AF54+AH54+AJ54+AL54+AN54+AP54+AR54-O54</f>
        <v>0</v>
      </c>
    </row>
    <row r="55" spans="1:52" ht="20.25" customHeight="1" thickBot="1">
      <c r="A55" s="157"/>
      <c r="B55" s="77"/>
      <c r="C55" s="167"/>
      <c r="D55" s="141"/>
      <c r="E55" s="66" t="e">
        <f>DATE(F55,G55,H55)</f>
        <v>#NUM!</v>
      </c>
      <c r="F55" s="125"/>
      <c r="G55" s="126"/>
      <c r="H55" s="127"/>
      <c r="I55" s="170"/>
      <c r="J55" s="94"/>
      <c r="K55" s="170"/>
      <c r="L55" s="147" t="s">
        <v>64</v>
      </c>
      <c r="M55" s="148"/>
      <c r="N55" s="148"/>
      <c r="O55" s="148"/>
      <c r="P55" s="148"/>
      <c r="Q55" s="149"/>
      <c r="R55" s="149"/>
      <c r="S55" s="149"/>
      <c r="T55" s="150"/>
      <c r="U55" s="164"/>
      <c r="V55" s="160"/>
      <c r="W55" s="160"/>
      <c r="X55" s="160"/>
      <c r="Y55" s="160"/>
      <c r="Z55" s="160"/>
      <c r="AA55" s="160"/>
      <c r="AB55" s="160"/>
      <c r="AC55" s="160"/>
      <c r="AD55" s="160"/>
      <c r="AE55" s="160"/>
      <c r="AF55" s="160"/>
      <c r="AG55" s="160"/>
      <c r="AH55" s="160"/>
      <c r="AI55" s="161"/>
      <c r="AJ55" s="161"/>
      <c r="AK55" s="160"/>
      <c r="AL55" s="160"/>
      <c r="AM55" s="160"/>
      <c r="AN55" s="160"/>
      <c r="AO55" s="160"/>
      <c r="AP55" s="160"/>
      <c r="AQ55" s="160"/>
      <c r="AR55" s="163"/>
      <c r="AS55" s="129"/>
      <c r="AT55" s="132"/>
      <c r="AU55" s="135"/>
      <c r="AV55" s="138"/>
      <c r="AW55" s="107"/>
      <c r="AX55" s="25"/>
      <c r="AY55" s="23"/>
      <c r="AZ55" s="23"/>
    </row>
    <row r="56" spans="1:52" ht="20.25" customHeight="1" thickTop="1" thickBot="1">
      <c r="A56" s="157"/>
      <c r="B56" s="77"/>
      <c r="C56" s="168"/>
      <c r="D56" s="110" t="s">
        <v>63</v>
      </c>
      <c r="F56" s="173" t="e">
        <f>IF(H54=H55,ROUND(_xlfn.DAYS(E54,E55)/365,1),IF(H54-H55&gt;=29,(_xlfn.DAYS(E54,E55)/365-0.01),IF(H54-H55=-1,(_xlfn.DAYS(E54,E55)/365-0.01),IF(H54-H55=-2,(_xlfn.DAYS(E54,E55)/365-0.01),_xlfn.DAYS(E54,E55)/365))))</f>
        <v>#NUM!</v>
      </c>
      <c r="G56" s="173"/>
      <c r="H56" s="173"/>
      <c r="I56" s="171"/>
      <c r="J56" s="90"/>
      <c r="K56" s="171"/>
      <c r="L56" s="151" t="s">
        <v>62</v>
      </c>
      <c r="M56" s="149"/>
      <c r="N56" s="149"/>
      <c r="O56" s="149"/>
      <c r="P56" s="149"/>
      <c r="Q56" s="149"/>
      <c r="R56" s="149"/>
      <c r="S56" s="149"/>
      <c r="T56" s="150"/>
      <c r="U56" s="165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62"/>
      <c r="AJ56" s="162"/>
      <c r="AK56" s="158"/>
      <c r="AL56" s="158"/>
      <c r="AM56" s="158"/>
      <c r="AN56" s="158"/>
      <c r="AO56" s="158"/>
      <c r="AP56" s="158"/>
      <c r="AQ56" s="158"/>
      <c r="AR56" s="159"/>
      <c r="AS56" s="130"/>
      <c r="AT56" s="133"/>
      <c r="AU56" s="136"/>
      <c r="AV56" s="139"/>
      <c r="AW56" s="107"/>
      <c r="AX56" s="25"/>
      <c r="AY56" s="23"/>
      <c r="AZ56" s="23"/>
    </row>
    <row r="57" spans="1:52" ht="8.25" customHeight="1" thickBot="1">
      <c r="A57" s="152"/>
      <c r="B57" s="152"/>
      <c r="C57" s="152"/>
      <c r="D57" s="153"/>
      <c r="E57" s="153"/>
      <c r="F57" s="154"/>
      <c r="G57" s="154"/>
      <c r="H57" s="154"/>
      <c r="I57" s="152"/>
      <c r="J57" s="152"/>
      <c r="K57" s="152"/>
      <c r="L57" s="154"/>
      <c r="M57" s="154"/>
      <c r="N57" s="154"/>
      <c r="O57" s="154"/>
      <c r="P57" s="154"/>
      <c r="Q57" s="152"/>
      <c r="R57" s="152"/>
      <c r="S57" s="152"/>
      <c r="T57" s="152"/>
      <c r="U57" s="152"/>
      <c r="V57" s="152"/>
      <c r="W57" s="152"/>
      <c r="X57" s="152"/>
      <c r="Y57" s="152"/>
      <c r="Z57" s="152"/>
      <c r="AA57" s="152"/>
      <c r="AB57" s="152"/>
      <c r="AC57" s="152"/>
      <c r="AD57" s="152"/>
      <c r="AE57" s="152"/>
      <c r="AF57" s="152"/>
      <c r="AG57" s="152"/>
      <c r="AH57" s="152"/>
      <c r="AI57" s="152"/>
      <c r="AJ57" s="152"/>
      <c r="AK57" s="152"/>
      <c r="AL57" s="152"/>
      <c r="AM57" s="152"/>
      <c r="AN57" s="152"/>
      <c r="AO57" s="152"/>
      <c r="AP57" s="152"/>
      <c r="AQ57" s="152"/>
      <c r="AR57" s="152"/>
      <c r="AS57" s="155"/>
      <c r="AT57" s="155"/>
      <c r="AU57" s="155"/>
      <c r="AV57" s="155"/>
      <c r="AW57" s="153"/>
      <c r="AX57" s="152"/>
      <c r="AY57" s="23"/>
      <c r="AZ57" s="23"/>
    </row>
    <row r="58" spans="1:52" ht="20.25" customHeight="1" thickTop="1" thickBot="1">
      <c r="A58" s="156">
        <v>13</v>
      </c>
      <c r="B58" s="76"/>
      <c r="C58" s="166"/>
      <c r="D58" s="140"/>
      <c r="E58" s="66" t="e">
        <f>DATE(F58,G58,H58)</f>
        <v>#NUM!</v>
      </c>
      <c r="F58" s="125"/>
      <c r="G58" s="126"/>
      <c r="H58" s="127"/>
      <c r="I58" s="172" t="e">
        <f>IF(F60&lt;0.5,"",IF(F60&gt;=6.5,"6.5年～",IF(F60&gt;=5.5,"5.5年",IF(F60&gt;=4.5,"4.5年",IF(F60&gt;=3.5,"3.5年",IF(F60&gt;=2.5,"2.5年",IF(F60&gt;=1.5,"1.5年","0.5年")))))))</f>
        <v>#NUM!</v>
      </c>
      <c r="J58" s="93"/>
      <c r="K58" s="169" t="e">
        <f ca="1">IF(I58="","0日",VLOOKUP(I58,INDIRECT(D58),3,FALSE))</f>
        <v>#NUM!</v>
      </c>
      <c r="L58" s="103"/>
      <c r="M58" s="97"/>
      <c r="N58" s="33"/>
      <c r="O58" s="32"/>
      <c r="P58" s="99"/>
      <c r="Q58" s="31">
        <f>N58+L58</f>
        <v>0</v>
      </c>
      <c r="R58" s="30">
        <f>O58</f>
        <v>0</v>
      </c>
      <c r="S58" s="29">
        <f>U58+W58+Y58+AA58+AC58+AE58+AG58+AI58+AK58+AM58+AO58+AQ58</f>
        <v>0</v>
      </c>
      <c r="T58" s="28">
        <f>V58+X58+Z58+AB58+AD58+AF58+AH58+AJ58+AL58+AN58+AP58+AR58</f>
        <v>0</v>
      </c>
      <c r="U58" s="116"/>
      <c r="V58" s="117"/>
      <c r="W58" s="118"/>
      <c r="X58" s="117"/>
      <c r="Y58" s="118"/>
      <c r="Z58" s="117"/>
      <c r="AA58" s="118"/>
      <c r="AB58" s="117"/>
      <c r="AC58" s="118"/>
      <c r="AD58" s="117"/>
      <c r="AE58" s="118"/>
      <c r="AF58" s="117"/>
      <c r="AG58" s="118"/>
      <c r="AH58" s="117"/>
      <c r="AI58" s="118"/>
      <c r="AJ58" s="117"/>
      <c r="AK58" s="118"/>
      <c r="AL58" s="117"/>
      <c r="AM58" s="118"/>
      <c r="AN58" s="117"/>
      <c r="AO58" s="118"/>
      <c r="AP58" s="117"/>
      <c r="AQ58" s="118"/>
      <c r="AR58" s="119"/>
      <c r="AS58" s="128">
        <f>IF(AZ58=0,Q58-S58,IF(AZ58&lt;0,Q58-S58,Q58-S58-ROUNDUP($AZ58/$AX58,0)))</f>
        <v>0</v>
      </c>
      <c r="AT58" s="131">
        <f>IF(AZ58&lt;=0,0,AX58-($AZ58/$AX58-ROUNDDOWN($AZ58/$AX58,0))*$AX58)</f>
        <v>0</v>
      </c>
      <c r="AU58" s="134">
        <f>IF(S58&gt;=N58,IF(S58&gt;N58,AS58,IF(T58&lt;R58,L58,AS58)),IF(T58&gt;O58+AX58,AS58,L58))</f>
        <v>0</v>
      </c>
      <c r="AV58" s="137">
        <f>IF(AT58=AX58,0,IF(AU58=L58,0,AT58))</f>
        <v>0</v>
      </c>
      <c r="AW58" s="124"/>
      <c r="AX58" s="26">
        <f>ROUNDUP(AW58,0)</f>
        <v>0</v>
      </c>
      <c r="AY58" s="23">
        <f>U58+W58+Y58+AA58+AC58+AE58+AG58+AI58+AK58+AM58+AO58+AQ58</f>
        <v>0</v>
      </c>
      <c r="AZ58" s="23">
        <f>V58+X58+Z58+AB58+AD58+AF58+AH58+AJ58+AL58+AN58+AP58+AR58-O58</f>
        <v>0</v>
      </c>
    </row>
    <row r="59" spans="1:52" ht="20.25" customHeight="1" thickBot="1">
      <c r="A59" s="157"/>
      <c r="B59" s="77"/>
      <c r="C59" s="167"/>
      <c r="D59" s="141"/>
      <c r="E59" s="66" t="e">
        <f>DATE(F59,G59,H59)</f>
        <v>#NUM!</v>
      </c>
      <c r="F59" s="125"/>
      <c r="G59" s="126"/>
      <c r="H59" s="127"/>
      <c r="I59" s="170"/>
      <c r="J59" s="94"/>
      <c r="K59" s="170"/>
      <c r="L59" s="147" t="s">
        <v>64</v>
      </c>
      <c r="M59" s="148"/>
      <c r="N59" s="148"/>
      <c r="O59" s="148"/>
      <c r="P59" s="148"/>
      <c r="Q59" s="149"/>
      <c r="R59" s="149"/>
      <c r="S59" s="149"/>
      <c r="T59" s="150"/>
      <c r="U59" s="164"/>
      <c r="V59" s="160"/>
      <c r="W59" s="160"/>
      <c r="X59" s="160"/>
      <c r="Y59" s="160"/>
      <c r="Z59" s="160"/>
      <c r="AA59" s="160"/>
      <c r="AB59" s="160"/>
      <c r="AC59" s="160"/>
      <c r="AD59" s="160"/>
      <c r="AE59" s="160"/>
      <c r="AF59" s="160"/>
      <c r="AG59" s="160"/>
      <c r="AH59" s="160"/>
      <c r="AI59" s="161"/>
      <c r="AJ59" s="161"/>
      <c r="AK59" s="160"/>
      <c r="AL59" s="160"/>
      <c r="AM59" s="160"/>
      <c r="AN59" s="160"/>
      <c r="AO59" s="160"/>
      <c r="AP59" s="160"/>
      <c r="AQ59" s="160"/>
      <c r="AR59" s="163"/>
      <c r="AS59" s="129"/>
      <c r="AT59" s="132"/>
      <c r="AU59" s="135"/>
      <c r="AV59" s="138"/>
      <c r="AW59" s="107"/>
      <c r="AX59" s="25"/>
      <c r="AY59" s="23"/>
      <c r="AZ59" s="23"/>
    </row>
    <row r="60" spans="1:52" ht="20.25" customHeight="1" thickTop="1" thickBot="1">
      <c r="A60" s="157"/>
      <c r="B60" s="77"/>
      <c r="C60" s="168"/>
      <c r="D60" s="110" t="s">
        <v>63</v>
      </c>
      <c r="F60" s="173" t="e">
        <f>IF(H58=H59,ROUND(_xlfn.DAYS(E58,E59)/365,1),IF(H58-H59&gt;=29,(_xlfn.DAYS(E58,E59)/365-0.01),IF(H58-H59=-1,(_xlfn.DAYS(E58,E59)/365-0.01),IF(H58-H59=-2,(_xlfn.DAYS(E58,E59)/365-0.01),_xlfn.DAYS(E58,E59)/365))))</f>
        <v>#NUM!</v>
      </c>
      <c r="G60" s="173"/>
      <c r="H60" s="173"/>
      <c r="I60" s="171"/>
      <c r="J60" s="90"/>
      <c r="K60" s="171"/>
      <c r="L60" s="151" t="s">
        <v>62</v>
      </c>
      <c r="M60" s="149"/>
      <c r="N60" s="149"/>
      <c r="O60" s="149"/>
      <c r="P60" s="149"/>
      <c r="Q60" s="149"/>
      <c r="R60" s="149"/>
      <c r="S60" s="149"/>
      <c r="T60" s="150"/>
      <c r="U60" s="165"/>
      <c r="V60" s="158"/>
      <c r="W60" s="158"/>
      <c r="X60" s="158"/>
      <c r="Y60" s="158"/>
      <c r="Z60" s="158"/>
      <c r="AA60" s="158"/>
      <c r="AB60" s="158"/>
      <c r="AC60" s="158"/>
      <c r="AD60" s="158"/>
      <c r="AE60" s="158"/>
      <c r="AF60" s="158"/>
      <c r="AG60" s="158"/>
      <c r="AH60" s="158"/>
      <c r="AI60" s="162"/>
      <c r="AJ60" s="162"/>
      <c r="AK60" s="158"/>
      <c r="AL60" s="158"/>
      <c r="AM60" s="158"/>
      <c r="AN60" s="158"/>
      <c r="AO60" s="158"/>
      <c r="AP60" s="158"/>
      <c r="AQ60" s="158"/>
      <c r="AR60" s="159"/>
      <c r="AS60" s="130"/>
      <c r="AT60" s="133"/>
      <c r="AU60" s="136"/>
      <c r="AV60" s="139"/>
      <c r="AW60" s="107"/>
      <c r="AX60" s="25"/>
      <c r="AY60" s="23"/>
      <c r="AZ60" s="23"/>
    </row>
    <row r="61" spans="1:52" ht="8.25" customHeight="1" thickBot="1">
      <c r="A61" s="152"/>
      <c r="B61" s="152"/>
      <c r="C61" s="152"/>
      <c r="D61" s="153"/>
      <c r="E61" s="153"/>
      <c r="F61" s="154"/>
      <c r="G61" s="154"/>
      <c r="H61" s="154"/>
      <c r="I61" s="152"/>
      <c r="J61" s="152"/>
      <c r="K61" s="152"/>
      <c r="L61" s="154"/>
      <c r="M61" s="154"/>
      <c r="N61" s="154"/>
      <c r="O61" s="154"/>
      <c r="P61" s="154"/>
      <c r="Q61" s="152"/>
      <c r="R61" s="152"/>
      <c r="S61" s="152"/>
      <c r="T61" s="152"/>
      <c r="U61" s="152"/>
      <c r="V61" s="152"/>
      <c r="W61" s="152"/>
      <c r="X61" s="152"/>
      <c r="Y61" s="152"/>
      <c r="Z61" s="152"/>
      <c r="AA61" s="152"/>
      <c r="AB61" s="152"/>
      <c r="AC61" s="152"/>
      <c r="AD61" s="152"/>
      <c r="AE61" s="152"/>
      <c r="AF61" s="152"/>
      <c r="AG61" s="152"/>
      <c r="AH61" s="152"/>
      <c r="AI61" s="152"/>
      <c r="AJ61" s="152"/>
      <c r="AK61" s="152"/>
      <c r="AL61" s="152"/>
      <c r="AM61" s="152"/>
      <c r="AN61" s="152"/>
      <c r="AO61" s="152"/>
      <c r="AP61" s="152"/>
      <c r="AQ61" s="152"/>
      <c r="AR61" s="152"/>
      <c r="AS61" s="155"/>
      <c r="AT61" s="155"/>
      <c r="AU61" s="155"/>
      <c r="AV61" s="155"/>
      <c r="AW61" s="153"/>
      <c r="AX61" s="152"/>
      <c r="AY61" s="23"/>
      <c r="AZ61" s="23"/>
    </row>
    <row r="62" spans="1:52" ht="20.25" customHeight="1" thickTop="1" thickBot="1">
      <c r="A62" s="156">
        <v>14</v>
      </c>
      <c r="B62" s="76"/>
      <c r="C62" s="166"/>
      <c r="D62" s="140"/>
      <c r="E62" s="66" t="e">
        <f>DATE(F62,G62,H62)</f>
        <v>#NUM!</v>
      </c>
      <c r="F62" s="125"/>
      <c r="G62" s="126"/>
      <c r="H62" s="127"/>
      <c r="I62" s="172" t="e">
        <f>IF(F64&lt;0.5,"",IF(F64&gt;=6.5,"6.5年～",IF(F64&gt;=5.5,"5.5年",IF(F64&gt;=4.5,"4.5年",IF(F64&gt;=3.5,"3.5年",IF(F64&gt;=2.5,"2.5年",IF(F64&gt;=1.5,"1.5年","0.5年")))))))</f>
        <v>#NUM!</v>
      </c>
      <c r="J62" s="93"/>
      <c r="K62" s="169" t="e">
        <f ca="1">IF(I62="","0日",VLOOKUP(I62,INDIRECT(D62),3,FALSE))</f>
        <v>#NUM!</v>
      </c>
      <c r="L62" s="103"/>
      <c r="M62" s="97"/>
      <c r="N62" s="33"/>
      <c r="O62" s="32"/>
      <c r="P62" s="99"/>
      <c r="Q62" s="31">
        <f>N62+L62</f>
        <v>0</v>
      </c>
      <c r="R62" s="30">
        <f>O62</f>
        <v>0</v>
      </c>
      <c r="S62" s="29">
        <f>U62+W62+Y62+AA62+AC62+AE62+AG62+AI62+AK62+AM62+AO62+AQ62</f>
        <v>0</v>
      </c>
      <c r="T62" s="28">
        <f>V62+X62+Z62+AB62+AD62+AF62+AH62+AJ62+AL62+AN62+AP62+AR62</f>
        <v>0</v>
      </c>
      <c r="U62" s="116"/>
      <c r="V62" s="117"/>
      <c r="W62" s="118"/>
      <c r="X62" s="117"/>
      <c r="Y62" s="118"/>
      <c r="Z62" s="117"/>
      <c r="AA62" s="118"/>
      <c r="AB62" s="117"/>
      <c r="AC62" s="118"/>
      <c r="AD62" s="117"/>
      <c r="AE62" s="118"/>
      <c r="AF62" s="117"/>
      <c r="AG62" s="118"/>
      <c r="AH62" s="117"/>
      <c r="AI62" s="118"/>
      <c r="AJ62" s="117"/>
      <c r="AK62" s="118"/>
      <c r="AL62" s="117"/>
      <c r="AM62" s="118"/>
      <c r="AN62" s="117"/>
      <c r="AO62" s="118"/>
      <c r="AP62" s="117"/>
      <c r="AQ62" s="118"/>
      <c r="AR62" s="119"/>
      <c r="AS62" s="128">
        <f>IF(AZ62=0,Q62-S62,IF(AZ62&lt;0,Q62-S62,Q62-S62-ROUNDUP($AZ62/$AX62,0)))</f>
        <v>0</v>
      </c>
      <c r="AT62" s="131">
        <f>IF(AZ62&lt;=0,0,AX62-($AZ62/$AX62-ROUNDDOWN($AZ62/$AX62,0))*$AX62)</f>
        <v>0</v>
      </c>
      <c r="AU62" s="134">
        <f>IF(S62&gt;=N62,IF(S62&gt;N62,AS62,IF(T62&lt;R62,L62,AS62)),IF(T62&gt;O62+AX62,AS62,L62))</f>
        <v>0</v>
      </c>
      <c r="AV62" s="137">
        <f>IF(AT62=AX62,0,IF(AU62=L62,0,AT62))</f>
        <v>0</v>
      </c>
      <c r="AW62" s="124"/>
      <c r="AX62" s="26">
        <f>ROUNDUP(AW62,0)</f>
        <v>0</v>
      </c>
      <c r="AY62" s="23">
        <f>U62+W62+Y62+AA62+AC62+AE62+AG62+AI62+AK62+AM62+AO62+AQ62</f>
        <v>0</v>
      </c>
      <c r="AZ62" s="23">
        <f>V62+X62+Z62+AB62+AD62+AF62+AH62+AJ62+AL62+AN62+AP62+AR62-O62</f>
        <v>0</v>
      </c>
    </row>
    <row r="63" spans="1:52" ht="20.25" customHeight="1" thickBot="1">
      <c r="A63" s="157"/>
      <c r="B63" s="77"/>
      <c r="C63" s="167"/>
      <c r="D63" s="141"/>
      <c r="E63" s="66" t="e">
        <f>DATE(F63,G63,H63)</f>
        <v>#NUM!</v>
      </c>
      <c r="F63" s="125"/>
      <c r="G63" s="126"/>
      <c r="H63" s="127"/>
      <c r="I63" s="170"/>
      <c r="J63" s="94"/>
      <c r="K63" s="170"/>
      <c r="L63" s="147" t="s">
        <v>64</v>
      </c>
      <c r="M63" s="148"/>
      <c r="N63" s="148"/>
      <c r="O63" s="148"/>
      <c r="P63" s="148"/>
      <c r="Q63" s="149"/>
      <c r="R63" s="149"/>
      <c r="S63" s="149"/>
      <c r="T63" s="150"/>
      <c r="U63" s="164"/>
      <c r="V63" s="160"/>
      <c r="W63" s="160"/>
      <c r="X63" s="160"/>
      <c r="Y63" s="160"/>
      <c r="Z63" s="160"/>
      <c r="AA63" s="160"/>
      <c r="AB63" s="160"/>
      <c r="AC63" s="160"/>
      <c r="AD63" s="160"/>
      <c r="AE63" s="160"/>
      <c r="AF63" s="160"/>
      <c r="AG63" s="160"/>
      <c r="AH63" s="160"/>
      <c r="AI63" s="161"/>
      <c r="AJ63" s="161"/>
      <c r="AK63" s="160"/>
      <c r="AL63" s="160"/>
      <c r="AM63" s="160"/>
      <c r="AN63" s="160"/>
      <c r="AO63" s="160"/>
      <c r="AP63" s="160"/>
      <c r="AQ63" s="160"/>
      <c r="AR63" s="163"/>
      <c r="AS63" s="129"/>
      <c r="AT63" s="132"/>
      <c r="AU63" s="135"/>
      <c r="AV63" s="138"/>
      <c r="AW63" s="107"/>
      <c r="AX63" s="25"/>
      <c r="AY63" s="23"/>
      <c r="AZ63" s="23"/>
    </row>
    <row r="64" spans="1:52" ht="20.25" customHeight="1" thickTop="1" thickBot="1">
      <c r="A64" s="157"/>
      <c r="B64" s="77"/>
      <c r="C64" s="168"/>
      <c r="D64" s="110" t="s">
        <v>63</v>
      </c>
      <c r="F64" s="173" t="e">
        <f>IF(H62=H63,ROUND(_xlfn.DAYS(E62,E63)/365,1),IF(H62-H63&gt;=29,(_xlfn.DAYS(E62,E63)/365-0.01),IF(H62-H63=-1,(_xlfn.DAYS(E62,E63)/365-0.01),IF(H62-H63=-2,(_xlfn.DAYS(E62,E63)/365-0.01),_xlfn.DAYS(E62,E63)/365))))</f>
        <v>#NUM!</v>
      </c>
      <c r="G64" s="173"/>
      <c r="H64" s="173"/>
      <c r="I64" s="171"/>
      <c r="J64" s="90"/>
      <c r="K64" s="171"/>
      <c r="L64" s="151" t="s">
        <v>62</v>
      </c>
      <c r="M64" s="149"/>
      <c r="N64" s="149"/>
      <c r="O64" s="149"/>
      <c r="P64" s="149"/>
      <c r="Q64" s="149"/>
      <c r="R64" s="149"/>
      <c r="S64" s="149"/>
      <c r="T64" s="150"/>
      <c r="U64" s="165"/>
      <c r="V64" s="158"/>
      <c r="W64" s="158"/>
      <c r="X64" s="158"/>
      <c r="Y64" s="158"/>
      <c r="Z64" s="158"/>
      <c r="AA64" s="158"/>
      <c r="AB64" s="158"/>
      <c r="AC64" s="158"/>
      <c r="AD64" s="158"/>
      <c r="AE64" s="158"/>
      <c r="AF64" s="158"/>
      <c r="AG64" s="158"/>
      <c r="AH64" s="158"/>
      <c r="AI64" s="162"/>
      <c r="AJ64" s="162"/>
      <c r="AK64" s="158"/>
      <c r="AL64" s="158"/>
      <c r="AM64" s="158"/>
      <c r="AN64" s="158"/>
      <c r="AO64" s="158"/>
      <c r="AP64" s="158"/>
      <c r="AQ64" s="158"/>
      <c r="AR64" s="159"/>
      <c r="AS64" s="130"/>
      <c r="AT64" s="133"/>
      <c r="AU64" s="136"/>
      <c r="AV64" s="139"/>
      <c r="AW64" s="107"/>
      <c r="AX64" s="25"/>
      <c r="AY64" s="23"/>
      <c r="AZ64" s="23"/>
    </row>
    <row r="65" spans="1:52" ht="8.25" customHeight="1" thickBot="1">
      <c r="A65" s="152"/>
      <c r="B65" s="152"/>
      <c r="C65" s="152"/>
      <c r="D65" s="153"/>
      <c r="E65" s="153"/>
      <c r="F65" s="154"/>
      <c r="G65" s="154"/>
      <c r="H65" s="154"/>
      <c r="I65" s="152"/>
      <c r="J65" s="152"/>
      <c r="K65" s="152"/>
      <c r="L65" s="154"/>
      <c r="M65" s="154"/>
      <c r="N65" s="154"/>
      <c r="O65" s="154"/>
      <c r="P65" s="154"/>
      <c r="Q65" s="152"/>
      <c r="R65" s="152"/>
      <c r="S65" s="152"/>
      <c r="T65" s="152"/>
      <c r="U65" s="152"/>
      <c r="V65" s="152"/>
      <c r="W65" s="152"/>
      <c r="X65" s="152"/>
      <c r="Y65" s="152"/>
      <c r="Z65" s="152"/>
      <c r="AA65" s="152"/>
      <c r="AB65" s="152"/>
      <c r="AC65" s="152"/>
      <c r="AD65" s="152"/>
      <c r="AE65" s="152"/>
      <c r="AF65" s="152"/>
      <c r="AG65" s="152"/>
      <c r="AH65" s="152"/>
      <c r="AI65" s="152"/>
      <c r="AJ65" s="152"/>
      <c r="AK65" s="152"/>
      <c r="AL65" s="152"/>
      <c r="AM65" s="152"/>
      <c r="AN65" s="152"/>
      <c r="AO65" s="152"/>
      <c r="AP65" s="152"/>
      <c r="AQ65" s="152"/>
      <c r="AR65" s="152"/>
      <c r="AS65" s="155"/>
      <c r="AT65" s="155"/>
      <c r="AU65" s="155"/>
      <c r="AV65" s="155"/>
      <c r="AW65" s="153"/>
      <c r="AX65" s="152"/>
      <c r="AY65" s="23"/>
      <c r="AZ65" s="23"/>
    </row>
    <row r="66" spans="1:52" ht="20.25" customHeight="1" thickTop="1" thickBot="1">
      <c r="A66" s="156">
        <v>15</v>
      </c>
      <c r="B66" s="76"/>
      <c r="C66" s="166"/>
      <c r="D66" s="140"/>
      <c r="E66" s="66" t="e">
        <f>DATE(F66,G66,H66)</f>
        <v>#NUM!</v>
      </c>
      <c r="F66" s="125"/>
      <c r="G66" s="126"/>
      <c r="H66" s="127"/>
      <c r="I66" s="172" t="e">
        <f>IF(F68&lt;0.5,"",IF(F68&gt;=6.5,"6.5年～",IF(F68&gt;=5.5,"5.5年",IF(F68&gt;=4.5,"4.5年",IF(F68&gt;=3.5,"3.5年",IF(F68&gt;=2.5,"2.5年",IF(F68&gt;=1.5,"1.5年","0.5年")))))))</f>
        <v>#NUM!</v>
      </c>
      <c r="J66" s="93"/>
      <c r="K66" s="169" t="e">
        <f ca="1">IF(I66="","0日",VLOOKUP(I66,INDIRECT(D66),3,FALSE))</f>
        <v>#NUM!</v>
      </c>
      <c r="L66" s="103"/>
      <c r="M66" s="97"/>
      <c r="N66" s="33"/>
      <c r="O66" s="32"/>
      <c r="P66" s="99"/>
      <c r="Q66" s="31">
        <f>N66+L66</f>
        <v>0</v>
      </c>
      <c r="R66" s="30">
        <f>O66</f>
        <v>0</v>
      </c>
      <c r="S66" s="29">
        <f>U66+W66+Y66+AA66+AC66+AE66+AG66+AI66+AK66+AM66+AO66+AQ66</f>
        <v>0</v>
      </c>
      <c r="T66" s="28">
        <f>V66+X66+Z66+AB66+AD66+AF66+AH66+AJ66+AL66+AN66+AP66+AR66</f>
        <v>0</v>
      </c>
      <c r="U66" s="116"/>
      <c r="V66" s="117"/>
      <c r="W66" s="118"/>
      <c r="X66" s="117"/>
      <c r="Y66" s="118"/>
      <c r="Z66" s="117"/>
      <c r="AA66" s="118"/>
      <c r="AB66" s="117"/>
      <c r="AC66" s="118"/>
      <c r="AD66" s="117"/>
      <c r="AE66" s="118"/>
      <c r="AF66" s="117"/>
      <c r="AG66" s="118"/>
      <c r="AH66" s="117"/>
      <c r="AI66" s="118"/>
      <c r="AJ66" s="117"/>
      <c r="AK66" s="118"/>
      <c r="AL66" s="117"/>
      <c r="AM66" s="118"/>
      <c r="AN66" s="117"/>
      <c r="AO66" s="118"/>
      <c r="AP66" s="117"/>
      <c r="AQ66" s="118"/>
      <c r="AR66" s="119"/>
      <c r="AS66" s="128">
        <f>IF(AZ66=0,Q66-S66,IF(AZ66&lt;0,Q66-S66,Q66-S66-ROUNDUP($AZ66/$AX66,0)))</f>
        <v>0</v>
      </c>
      <c r="AT66" s="131">
        <f>IF(AZ66&lt;=0,0,AX66-($AZ66/$AX66-ROUNDDOWN($AZ66/$AX66,0))*$AX66)</f>
        <v>0</v>
      </c>
      <c r="AU66" s="134">
        <f>IF(S66&gt;=N66,IF(S66&gt;N66,AS66,IF(T66&lt;R66,L66,AS66)),IF(T66&gt;O66+AX66,AS66,L66))</f>
        <v>0</v>
      </c>
      <c r="AV66" s="137">
        <f>IF(AT66=AX66,0,IF(AU66=L66,0,AT66))</f>
        <v>0</v>
      </c>
      <c r="AW66" s="124"/>
      <c r="AX66" s="26">
        <f>ROUNDUP(AW66,0)</f>
        <v>0</v>
      </c>
      <c r="AY66" s="23">
        <f>U66+W66+Y66+AA66+AC66+AE66+AG66+AI66+AK66+AM66+AO66+AQ66</f>
        <v>0</v>
      </c>
      <c r="AZ66" s="23">
        <f>V66+X66+Z66+AB66+AD66+AF66+AH66+AJ66+AL66+AN66+AP66+AR66-O66</f>
        <v>0</v>
      </c>
    </row>
    <row r="67" spans="1:52" ht="20.25" customHeight="1" thickBot="1">
      <c r="A67" s="157"/>
      <c r="B67" s="77"/>
      <c r="C67" s="167"/>
      <c r="D67" s="141"/>
      <c r="E67" s="66" t="e">
        <f>DATE(F67,G67,H67)</f>
        <v>#NUM!</v>
      </c>
      <c r="F67" s="125"/>
      <c r="G67" s="126"/>
      <c r="H67" s="127"/>
      <c r="I67" s="170"/>
      <c r="J67" s="94"/>
      <c r="K67" s="170"/>
      <c r="L67" s="147" t="s">
        <v>64</v>
      </c>
      <c r="M67" s="148"/>
      <c r="N67" s="148"/>
      <c r="O67" s="148"/>
      <c r="P67" s="148"/>
      <c r="Q67" s="149"/>
      <c r="R67" s="149"/>
      <c r="S67" s="149"/>
      <c r="T67" s="150"/>
      <c r="U67" s="164"/>
      <c r="V67" s="160"/>
      <c r="W67" s="160"/>
      <c r="X67" s="160"/>
      <c r="Y67" s="160"/>
      <c r="Z67" s="160"/>
      <c r="AA67" s="160"/>
      <c r="AB67" s="160"/>
      <c r="AC67" s="160"/>
      <c r="AD67" s="160"/>
      <c r="AE67" s="160"/>
      <c r="AF67" s="160"/>
      <c r="AG67" s="160"/>
      <c r="AH67" s="160"/>
      <c r="AI67" s="161"/>
      <c r="AJ67" s="161"/>
      <c r="AK67" s="160"/>
      <c r="AL67" s="160"/>
      <c r="AM67" s="160"/>
      <c r="AN67" s="160"/>
      <c r="AO67" s="160"/>
      <c r="AP67" s="160"/>
      <c r="AQ67" s="160"/>
      <c r="AR67" s="163"/>
      <c r="AS67" s="129"/>
      <c r="AT67" s="132"/>
      <c r="AU67" s="135"/>
      <c r="AV67" s="138"/>
      <c r="AW67" s="107"/>
      <c r="AX67" s="25"/>
      <c r="AY67" s="23"/>
      <c r="AZ67" s="23"/>
    </row>
    <row r="68" spans="1:52" ht="20.25" customHeight="1" thickTop="1" thickBot="1">
      <c r="A68" s="157"/>
      <c r="B68" s="77"/>
      <c r="C68" s="168"/>
      <c r="D68" s="110" t="s">
        <v>63</v>
      </c>
      <c r="F68" s="173" t="e">
        <f>IF(H66=H67,ROUND(_xlfn.DAYS(E66,E67)/365,1),IF(H66-H67&gt;=29,(_xlfn.DAYS(E66,E67)/365-0.01),IF(H66-H67=-1,(_xlfn.DAYS(E66,E67)/365-0.01),IF(H66-H67=-2,(_xlfn.DAYS(E66,E67)/365-0.01),_xlfn.DAYS(E66,E67)/365))))</f>
        <v>#NUM!</v>
      </c>
      <c r="G68" s="173"/>
      <c r="H68" s="173"/>
      <c r="I68" s="171"/>
      <c r="J68" s="90"/>
      <c r="K68" s="171"/>
      <c r="L68" s="151" t="s">
        <v>62</v>
      </c>
      <c r="M68" s="149"/>
      <c r="N68" s="149"/>
      <c r="O68" s="149"/>
      <c r="P68" s="149"/>
      <c r="Q68" s="149"/>
      <c r="R68" s="149"/>
      <c r="S68" s="149"/>
      <c r="T68" s="150"/>
      <c r="U68" s="165"/>
      <c r="V68" s="158"/>
      <c r="W68" s="158"/>
      <c r="X68" s="158"/>
      <c r="Y68" s="158"/>
      <c r="Z68" s="158"/>
      <c r="AA68" s="158"/>
      <c r="AB68" s="158"/>
      <c r="AC68" s="158"/>
      <c r="AD68" s="158"/>
      <c r="AE68" s="158"/>
      <c r="AF68" s="158"/>
      <c r="AG68" s="158"/>
      <c r="AH68" s="158"/>
      <c r="AI68" s="162"/>
      <c r="AJ68" s="162"/>
      <c r="AK68" s="158"/>
      <c r="AL68" s="158"/>
      <c r="AM68" s="158"/>
      <c r="AN68" s="158"/>
      <c r="AO68" s="158"/>
      <c r="AP68" s="158"/>
      <c r="AQ68" s="158"/>
      <c r="AR68" s="159"/>
      <c r="AS68" s="130"/>
      <c r="AT68" s="133"/>
      <c r="AU68" s="136"/>
      <c r="AV68" s="139"/>
      <c r="AW68" s="107"/>
      <c r="AX68" s="25"/>
      <c r="AY68" s="23"/>
      <c r="AZ68" s="23"/>
    </row>
    <row r="69" spans="1:52" ht="8.25" customHeight="1" thickBot="1">
      <c r="A69" s="152"/>
      <c r="B69" s="152"/>
      <c r="C69" s="152"/>
      <c r="D69" s="153"/>
      <c r="E69" s="153"/>
      <c r="F69" s="154"/>
      <c r="G69" s="154"/>
      <c r="H69" s="154"/>
      <c r="I69" s="154"/>
      <c r="J69" s="154"/>
      <c r="K69" s="152"/>
      <c r="L69" s="154"/>
      <c r="M69" s="154"/>
      <c r="N69" s="154"/>
      <c r="O69" s="154"/>
      <c r="P69" s="154"/>
      <c r="Q69" s="152"/>
      <c r="R69" s="152"/>
      <c r="S69" s="152"/>
      <c r="T69" s="152"/>
      <c r="U69" s="152"/>
      <c r="V69" s="152"/>
      <c r="W69" s="152"/>
      <c r="X69" s="152"/>
      <c r="Y69" s="152"/>
      <c r="Z69" s="152"/>
      <c r="AA69" s="152"/>
      <c r="AB69" s="152"/>
      <c r="AC69" s="152"/>
      <c r="AD69" s="152"/>
      <c r="AE69" s="152"/>
      <c r="AF69" s="152"/>
      <c r="AG69" s="152"/>
      <c r="AH69" s="152"/>
      <c r="AI69" s="152"/>
      <c r="AJ69" s="152"/>
      <c r="AK69" s="152"/>
      <c r="AL69" s="152"/>
      <c r="AM69" s="152"/>
      <c r="AN69" s="152"/>
      <c r="AO69" s="152"/>
      <c r="AP69" s="152"/>
      <c r="AQ69" s="152"/>
      <c r="AR69" s="152"/>
      <c r="AS69" s="155"/>
      <c r="AT69" s="155"/>
      <c r="AU69" s="155"/>
      <c r="AV69" s="155"/>
      <c r="AW69" s="153"/>
      <c r="AX69" s="152"/>
      <c r="AY69" s="23"/>
      <c r="AZ69" s="23"/>
    </row>
    <row r="70" spans="1:52" ht="20.25" customHeight="1" thickTop="1" thickBot="1">
      <c r="A70" s="156">
        <v>16</v>
      </c>
      <c r="B70" s="76"/>
      <c r="C70" s="166"/>
      <c r="D70" s="140"/>
      <c r="E70" s="66" t="e">
        <f>DATE(F70,G70,H70)</f>
        <v>#NUM!</v>
      </c>
      <c r="F70" s="125"/>
      <c r="G70" s="126"/>
      <c r="H70" s="127"/>
      <c r="I70" s="172" t="e">
        <f>IF(F72&lt;0.5,"",IF(F72&gt;=6.5,"6.5年～",IF(F72&gt;=5.5,"5.5年",IF(F72&gt;=4.5,"4.5年",IF(F72&gt;=3.5,"3.5年",IF(F72&gt;=2.5,"2.5年",IF(F72&gt;=1.5,"1.5年","0.5年")))))))</f>
        <v>#NUM!</v>
      </c>
      <c r="J70" s="93"/>
      <c r="K70" s="169" t="e">
        <f ca="1">IF(I70="","0日",VLOOKUP(I70,INDIRECT(D70),3,FALSE))</f>
        <v>#NUM!</v>
      </c>
      <c r="L70" s="103"/>
      <c r="M70" s="97"/>
      <c r="N70" s="33"/>
      <c r="O70" s="32"/>
      <c r="P70" s="99"/>
      <c r="Q70" s="31">
        <f>N70+L70</f>
        <v>0</v>
      </c>
      <c r="R70" s="30">
        <f>O70</f>
        <v>0</v>
      </c>
      <c r="S70" s="29">
        <f>U70+W70+Y70+AA70+AC70+AE70+AG70+AI70+AK70+AM70+AO70+AQ70</f>
        <v>0</v>
      </c>
      <c r="T70" s="28">
        <f>V70+X70+Z70+AB70+AD70+AF70+AH70+AJ70+AL70+AN70+AP70+AR70</f>
        <v>0</v>
      </c>
      <c r="U70" s="116"/>
      <c r="V70" s="117"/>
      <c r="W70" s="118"/>
      <c r="X70" s="117"/>
      <c r="Y70" s="118"/>
      <c r="Z70" s="117"/>
      <c r="AA70" s="118"/>
      <c r="AB70" s="117"/>
      <c r="AC70" s="118"/>
      <c r="AD70" s="117"/>
      <c r="AE70" s="118"/>
      <c r="AF70" s="117"/>
      <c r="AG70" s="118"/>
      <c r="AH70" s="117"/>
      <c r="AI70" s="118"/>
      <c r="AJ70" s="117"/>
      <c r="AK70" s="118"/>
      <c r="AL70" s="117"/>
      <c r="AM70" s="118"/>
      <c r="AN70" s="117"/>
      <c r="AO70" s="118"/>
      <c r="AP70" s="117"/>
      <c r="AQ70" s="118"/>
      <c r="AR70" s="119"/>
      <c r="AS70" s="128">
        <f>IF(AZ70=0,Q70-S70,IF(AZ70&lt;0,Q70-S70,Q70-S70-ROUNDUP($AZ70/$AX70,0)))</f>
        <v>0</v>
      </c>
      <c r="AT70" s="131">
        <f>IF(AZ70&lt;=0,0,AX70-($AZ70/$AX70-ROUNDDOWN($AZ70/$AX70,0))*$AX70)</f>
        <v>0</v>
      </c>
      <c r="AU70" s="134">
        <f>IF(S70&gt;=N70,IF(S70&gt;N70,AS70,IF(T70&lt;R70,L70,AS70)),IF(T70&gt;O70+AX70,AS70,L70))</f>
        <v>0</v>
      </c>
      <c r="AV70" s="137">
        <f>IF(AT70=AX70,0,IF(AU70=L70,0,AT70))</f>
        <v>0</v>
      </c>
      <c r="AW70" s="124"/>
      <c r="AX70" s="26">
        <f>ROUNDUP(AW70,0)</f>
        <v>0</v>
      </c>
      <c r="AY70" s="23">
        <f>U70+W70+Y70+AA70+AC70+AE70+AG70+AI70+AK70+AM70+AO70+AQ70</f>
        <v>0</v>
      </c>
      <c r="AZ70" s="23">
        <f>V70+X70+Z70+AB70+AD70+AF70+AH70+AJ70+AL70+AN70+AP70+AR70-O70</f>
        <v>0</v>
      </c>
    </row>
    <row r="71" spans="1:52" ht="20.25" customHeight="1" thickBot="1">
      <c r="A71" s="157"/>
      <c r="B71" s="77"/>
      <c r="C71" s="167"/>
      <c r="D71" s="141"/>
      <c r="E71" s="66" t="e">
        <f>DATE(F71,G71,H71)</f>
        <v>#NUM!</v>
      </c>
      <c r="F71" s="125"/>
      <c r="G71" s="126"/>
      <c r="H71" s="127"/>
      <c r="I71" s="170"/>
      <c r="J71" s="94"/>
      <c r="K71" s="170"/>
      <c r="L71" s="147" t="s">
        <v>64</v>
      </c>
      <c r="M71" s="148"/>
      <c r="N71" s="148"/>
      <c r="O71" s="148"/>
      <c r="P71" s="148"/>
      <c r="Q71" s="149"/>
      <c r="R71" s="149"/>
      <c r="S71" s="149"/>
      <c r="T71" s="150"/>
      <c r="U71" s="164"/>
      <c r="V71" s="160"/>
      <c r="W71" s="160"/>
      <c r="X71" s="160"/>
      <c r="Y71" s="160"/>
      <c r="Z71" s="160"/>
      <c r="AA71" s="160"/>
      <c r="AB71" s="160"/>
      <c r="AC71" s="160"/>
      <c r="AD71" s="160"/>
      <c r="AE71" s="160"/>
      <c r="AF71" s="160"/>
      <c r="AG71" s="160"/>
      <c r="AH71" s="160"/>
      <c r="AI71" s="161"/>
      <c r="AJ71" s="161"/>
      <c r="AK71" s="160"/>
      <c r="AL71" s="160"/>
      <c r="AM71" s="160"/>
      <c r="AN71" s="160"/>
      <c r="AO71" s="160"/>
      <c r="AP71" s="160"/>
      <c r="AQ71" s="160"/>
      <c r="AR71" s="163"/>
      <c r="AS71" s="129"/>
      <c r="AT71" s="132"/>
      <c r="AU71" s="135"/>
      <c r="AV71" s="138"/>
      <c r="AW71" s="107"/>
      <c r="AX71" s="25"/>
      <c r="AY71" s="23"/>
      <c r="AZ71" s="23"/>
    </row>
    <row r="72" spans="1:52" ht="20.25" customHeight="1" thickTop="1" thickBot="1">
      <c r="A72" s="218"/>
      <c r="B72" s="78"/>
      <c r="C72" s="219"/>
      <c r="D72" s="110" t="s">
        <v>63</v>
      </c>
      <c r="F72" s="173" t="e">
        <f>IF(H70=H71,ROUND(_xlfn.DAYS(E70,E71)/365,1),IF(H70-H71&gt;=29,(_xlfn.DAYS(E70,E71)/365-0.01),IF(H70-H71=-1,(_xlfn.DAYS(E70,E71)/365-0.01),IF(H70-H71=-2,(_xlfn.DAYS(E70,E71)/365-0.01),_xlfn.DAYS(E70,E71)/365))))</f>
        <v>#NUM!</v>
      </c>
      <c r="G72" s="173"/>
      <c r="H72" s="173"/>
      <c r="I72" s="171"/>
      <c r="J72" s="90"/>
      <c r="K72" s="171"/>
      <c r="L72" s="151" t="s">
        <v>62</v>
      </c>
      <c r="M72" s="149"/>
      <c r="N72" s="149"/>
      <c r="O72" s="149"/>
      <c r="P72" s="149"/>
      <c r="Q72" s="149"/>
      <c r="R72" s="149"/>
      <c r="S72" s="149"/>
      <c r="T72" s="150"/>
      <c r="U72" s="165"/>
      <c r="V72" s="158"/>
      <c r="W72" s="158"/>
      <c r="X72" s="158"/>
      <c r="Y72" s="158"/>
      <c r="Z72" s="158"/>
      <c r="AA72" s="158"/>
      <c r="AB72" s="158"/>
      <c r="AC72" s="158"/>
      <c r="AD72" s="158"/>
      <c r="AE72" s="158"/>
      <c r="AF72" s="158"/>
      <c r="AG72" s="158"/>
      <c r="AH72" s="158"/>
      <c r="AI72" s="162"/>
      <c r="AJ72" s="162"/>
      <c r="AK72" s="158"/>
      <c r="AL72" s="158"/>
      <c r="AM72" s="158"/>
      <c r="AN72" s="158"/>
      <c r="AO72" s="158"/>
      <c r="AP72" s="158"/>
      <c r="AQ72" s="158"/>
      <c r="AR72" s="159"/>
      <c r="AS72" s="130"/>
      <c r="AT72" s="133"/>
      <c r="AU72" s="136"/>
      <c r="AV72" s="139"/>
      <c r="AW72" s="114"/>
      <c r="AX72" s="24"/>
      <c r="AY72" s="23"/>
      <c r="AZ72" s="23"/>
    </row>
    <row r="73" spans="1:52" ht="19.5" customHeight="1">
      <c r="S73" s="2" t="s">
        <v>61</v>
      </c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spans="1:52">
      <c r="T74" t="s">
        <v>59</v>
      </c>
    </row>
    <row r="75" spans="1:52">
      <c r="AC75" s="15"/>
      <c r="AD75" s="14"/>
      <c r="AG75" s="13"/>
      <c r="AH75" s="13"/>
      <c r="AI75" s="13"/>
      <c r="AJ75" s="13"/>
      <c r="AK75" s="13"/>
    </row>
    <row r="76" spans="1:52">
      <c r="A76" s="19" t="s">
        <v>29</v>
      </c>
      <c r="B76" s="79"/>
      <c r="C76" s="17"/>
      <c r="D76" s="18" t="s">
        <v>26</v>
      </c>
      <c r="E76" s="18"/>
      <c r="F76" s="17"/>
      <c r="G76" s="17"/>
      <c r="H76" s="17"/>
      <c r="I76" s="18" t="s">
        <v>24</v>
      </c>
      <c r="J76" s="18"/>
      <c r="K76" s="17"/>
      <c r="L76" s="18" t="s">
        <v>21</v>
      </c>
      <c r="M76" s="18"/>
      <c r="N76" s="17"/>
      <c r="O76" s="18" t="s">
        <v>15</v>
      </c>
      <c r="P76" s="18"/>
      <c r="Q76" s="17"/>
      <c r="R76" s="17"/>
      <c r="S76" s="16" t="s">
        <v>29</v>
      </c>
      <c r="AC76" s="15"/>
      <c r="AD76" s="14"/>
      <c r="AG76" s="13"/>
      <c r="AH76" s="13"/>
      <c r="AI76" s="13"/>
      <c r="AJ76" s="13"/>
      <c r="AK76" s="13"/>
    </row>
    <row r="77" spans="1:52">
      <c r="A77" s="10" t="s">
        <v>28</v>
      </c>
      <c r="B77" s="4"/>
      <c r="C77" s="4" t="s">
        <v>8</v>
      </c>
      <c r="D77" s="4" t="s">
        <v>28</v>
      </c>
      <c r="E77" s="4"/>
      <c r="F77" s="4" t="s">
        <v>2</v>
      </c>
      <c r="G77" s="4"/>
      <c r="H77" s="4"/>
      <c r="I77" s="4" t="s">
        <v>28</v>
      </c>
      <c r="J77" s="4"/>
      <c r="K77" s="3" t="s">
        <v>18</v>
      </c>
      <c r="L77" s="4" t="s">
        <v>28</v>
      </c>
      <c r="M77" s="4"/>
      <c r="N77" s="3" t="s">
        <v>0</v>
      </c>
      <c r="O77" s="4" t="s">
        <v>28</v>
      </c>
      <c r="P77" s="4"/>
      <c r="Q77" s="3" t="s">
        <v>27</v>
      </c>
      <c r="R77" s="3"/>
      <c r="S77" s="11" t="s">
        <v>26</v>
      </c>
      <c r="AC77" s="15"/>
      <c r="AD77" s="14"/>
      <c r="AG77" s="13"/>
      <c r="AH77" s="13"/>
      <c r="AI77" s="13"/>
      <c r="AJ77" s="13"/>
      <c r="AK77" s="13"/>
    </row>
    <row r="78" spans="1:52">
      <c r="A78" s="10" t="s">
        <v>25</v>
      </c>
      <c r="B78" s="4"/>
      <c r="C78" s="4" t="s">
        <v>3</v>
      </c>
      <c r="D78" s="4" t="s">
        <v>25</v>
      </c>
      <c r="E78" s="4"/>
      <c r="F78" s="4" t="s">
        <v>19</v>
      </c>
      <c r="G78" s="4"/>
      <c r="H78" s="4"/>
      <c r="I78" s="4" t="s">
        <v>25</v>
      </c>
      <c r="J78" s="4"/>
      <c r="K78" s="3" t="s">
        <v>7</v>
      </c>
      <c r="L78" s="4" t="s">
        <v>25</v>
      </c>
      <c r="M78" s="4"/>
      <c r="N78" s="3" t="s">
        <v>23</v>
      </c>
      <c r="O78" s="4" t="s">
        <v>25</v>
      </c>
      <c r="P78" s="4"/>
      <c r="Q78" s="3" t="s">
        <v>16</v>
      </c>
      <c r="R78" s="3"/>
      <c r="S78" s="11" t="s">
        <v>24</v>
      </c>
      <c r="AD78" s="12"/>
    </row>
    <row r="79" spans="1:52">
      <c r="A79" s="10" t="s">
        <v>22</v>
      </c>
      <c r="B79" s="4"/>
      <c r="C79" s="4" t="s">
        <v>13</v>
      </c>
      <c r="D79" s="4" t="s">
        <v>22</v>
      </c>
      <c r="E79" s="4"/>
      <c r="F79" s="3" t="s">
        <v>12</v>
      </c>
      <c r="G79" s="3"/>
      <c r="H79" s="3"/>
      <c r="I79" s="4" t="s">
        <v>22</v>
      </c>
      <c r="J79" s="4"/>
      <c r="K79" s="3" t="s">
        <v>7</v>
      </c>
      <c r="L79" s="4" t="s">
        <v>22</v>
      </c>
      <c r="M79" s="4"/>
      <c r="N79" s="3" t="s">
        <v>23</v>
      </c>
      <c r="O79" s="4" t="s">
        <v>22</v>
      </c>
      <c r="P79" s="4"/>
      <c r="Q79" s="3" t="s">
        <v>16</v>
      </c>
      <c r="R79" s="3"/>
      <c r="S79" s="11" t="s">
        <v>21</v>
      </c>
    </row>
    <row r="80" spans="1:52">
      <c r="A80" s="10" t="s">
        <v>17</v>
      </c>
      <c r="B80" s="4"/>
      <c r="C80" s="4" t="s">
        <v>20</v>
      </c>
      <c r="D80" s="4" t="s">
        <v>17</v>
      </c>
      <c r="E80" s="4"/>
      <c r="F80" s="3" t="s">
        <v>8</v>
      </c>
      <c r="G80" s="3"/>
      <c r="H80" s="3"/>
      <c r="I80" s="4" t="s">
        <v>17</v>
      </c>
      <c r="J80" s="4"/>
      <c r="K80" s="3" t="s">
        <v>19</v>
      </c>
      <c r="L80" s="4" t="s">
        <v>17</v>
      </c>
      <c r="M80" s="4"/>
      <c r="N80" s="3" t="s">
        <v>18</v>
      </c>
      <c r="O80" s="4" t="s">
        <v>17</v>
      </c>
      <c r="P80" s="4"/>
      <c r="Q80" s="3" t="s">
        <v>16</v>
      </c>
      <c r="R80" s="3"/>
      <c r="S80" s="11" t="s">
        <v>15</v>
      </c>
      <c r="AC80" s="4"/>
      <c r="AD80" s="2"/>
      <c r="AG80" s="4"/>
      <c r="AH80" s="2"/>
      <c r="AI80" s="4"/>
      <c r="AJ80" s="2"/>
      <c r="AK80" s="4"/>
    </row>
    <row r="81" spans="1:37">
      <c r="A81" s="10" t="s">
        <v>11</v>
      </c>
      <c r="B81" s="4"/>
      <c r="C81" s="4" t="s">
        <v>14</v>
      </c>
      <c r="D81" s="4" t="s">
        <v>11</v>
      </c>
      <c r="E81" s="4"/>
      <c r="F81" s="3" t="s">
        <v>13</v>
      </c>
      <c r="G81" s="3"/>
      <c r="H81" s="3"/>
      <c r="I81" s="4" t="s">
        <v>11</v>
      </c>
      <c r="J81" s="4"/>
      <c r="K81" s="3" t="s">
        <v>12</v>
      </c>
      <c r="L81" s="4" t="s">
        <v>11</v>
      </c>
      <c r="M81" s="4"/>
      <c r="N81" s="3" t="s">
        <v>7</v>
      </c>
      <c r="O81" s="4" t="s">
        <v>11</v>
      </c>
      <c r="P81" s="4"/>
      <c r="Q81" s="3" t="s">
        <v>0</v>
      </c>
      <c r="R81" s="3"/>
      <c r="S81" s="9"/>
      <c r="AC81" s="4"/>
      <c r="AD81" s="4"/>
      <c r="AG81" s="4"/>
      <c r="AH81" s="3"/>
      <c r="AI81" s="4"/>
      <c r="AJ81" s="3"/>
      <c r="AK81" s="4"/>
    </row>
    <row r="82" spans="1:37">
      <c r="A82" s="10" t="s">
        <v>6</v>
      </c>
      <c r="B82" s="4"/>
      <c r="C82" s="4" t="s">
        <v>10</v>
      </c>
      <c r="D82" s="4" t="s">
        <v>6</v>
      </c>
      <c r="E82" s="4"/>
      <c r="F82" s="3" t="s">
        <v>9</v>
      </c>
      <c r="G82" s="3"/>
      <c r="H82" s="3"/>
      <c r="I82" s="4" t="s">
        <v>6</v>
      </c>
      <c r="J82" s="4"/>
      <c r="K82" s="3" t="s">
        <v>8</v>
      </c>
      <c r="L82" s="4" t="s">
        <v>6</v>
      </c>
      <c r="M82" s="4"/>
      <c r="N82" s="3" t="s">
        <v>7</v>
      </c>
      <c r="O82" s="4" t="s">
        <v>6</v>
      </c>
      <c r="P82" s="4"/>
      <c r="Q82" s="3" t="s">
        <v>0</v>
      </c>
      <c r="R82" s="3"/>
      <c r="S82" s="9"/>
      <c r="AC82" s="4"/>
      <c r="AD82" s="4"/>
      <c r="AG82" s="4"/>
      <c r="AH82" s="3"/>
      <c r="AI82" s="4"/>
      <c r="AJ82" s="3"/>
      <c r="AK82" s="4"/>
    </row>
    <row r="83" spans="1:37">
      <c r="A83" s="8" t="s">
        <v>1</v>
      </c>
      <c r="B83" s="7"/>
      <c r="C83" s="7" t="s">
        <v>5</v>
      </c>
      <c r="D83" s="7" t="s">
        <v>1</v>
      </c>
      <c r="E83" s="7"/>
      <c r="F83" s="6" t="s">
        <v>4</v>
      </c>
      <c r="G83" s="6"/>
      <c r="H83" s="6"/>
      <c r="I83" s="7" t="s">
        <v>1</v>
      </c>
      <c r="J83" s="7"/>
      <c r="K83" s="6" t="s">
        <v>3</v>
      </c>
      <c r="L83" s="7" t="s">
        <v>1</v>
      </c>
      <c r="M83" s="7"/>
      <c r="N83" s="6" t="s">
        <v>2</v>
      </c>
      <c r="O83" s="7" t="s">
        <v>1</v>
      </c>
      <c r="P83" s="7"/>
      <c r="Q83" s="6" t="s">
        <v>0</v>
      </c>
      <c r="R83" s="6"/>
      <c r="S83" s="5"/>
      <c r="AC83" s="4"/>
      <c r="AD83" s="3"/>
      <c r="AG83" s="4"/>
      <c r="AH83" s="3"/>
      <c r="AI83" s="4"/>
      <c r="AJ83" s="3"/>
      <c r="AK83" s="4"/>
    </row>
    <row r="84" spans="1:37">
      <c r="AC84" s="4"/>
      <c r="AD84" s="3"/>
      <c r="AG84" s="4"/>
      <c r="AH84" s="3"/>
      <c r="AI84" s="4"/>
      <c r="AJ84" s="3"/>
      <c r="AK84" s="4"/>
    </row>
    <row r="85" spans="1:37">
      <c r="AC85" s="4"/>
      <c r="AD85" s="3"/>
      <c r="AG85" s="4"/>
      <c r="AH85" s="3"/>
      <c r="AI85" s="4"/>
      <c r="AJ85" s="3"/>
      <c r="AK85" s="2"/>
    </row>
    <row r="86" spans="1:37">
      <c r="AC86" s="4"/>
      <c r="AD86" s="3"/>
      <c r="AG86" s="4"/>
      <c r="AH86" s="3"/>
      <c r="AI86" s="4"/>
      <c r="AJ86" s="3"/>
      <c r="AK86" s="2"/>
    </row>
    <row r="87" spans="1:37">
      <c r="AC87" s="4"/>
      <c r="AD87" s="3"/>
      <c r="AG87" s="4"/>
      <c r="AH87" s="3"/>
      <c r="AI87" s="4"/>
      <c r="AJ87" s="3"/>
      <c r="AK87" s="2"/>
    </row>
  </sheetData>
  <sheetProtection sheet="1" objects="1" scenarios="1"/>
  <mergeCells count="646">
    <mergeCell ref="U7:V7"/>
    <mergeCell ref="W7:X7"/>
    <mergeCell ref="W8:X8"/>
    <mergeCell ref="N4:O4"/>
    <mergeCell ref="L4:L5"/>
    <mergeCell ref="S4:S5"/>
    <mergeCell ref="T4:T5"/>
    <mergeCell ref="K6:K8"/>
    <mergeCell ref="F4:H4"/>
    <mergeCell ref="I50:I52"/>
    <mergeCell ref="I46:I48"/>
    <mergeCell ref="F36:H36"/>
    <mergeCell ref="F32:H32"/>
    <mergeCell ref="F72:H72"/>
    <mergeCell ref="F1:H1"/>
    <mergeCell ref="I6:I8"/>
    <mergeCell ref="F20:H20"/>
    <mergeCell ref="I4:I5"/>
    <mergeCell ref="F5:H5"/>
    <mergeCell ref="F16:H16"/>
    <mergeCell ref="F12:H12"/>
    <mergeCell ref="F8:H8"/>
    <mergeCell ref="AA15:AB15"/>
    <mergeCell ref="U16:V16"/>
    <mergeCell ref="W16:X16"/>
    <mergeCell ref="Y16:Z16"/>
    <mergeCell ref="AA16:AB16"/>
    <mergeCell ref="AC16:AD16"/>
    <mergeCell ref="A13:AX13"/>
    <mergeCell ref="K10:K12"/>
    <mergeCell ref="AM12:AN12"/>
    <mergeCell ref="AO12:AP12"/>
    <mergeCell ref="AQ12:AR12"/>
    <mergeCell ref="AM11:AN11"/>
    <mergeCell ref="AO11:AP11"/>
    <mergeCell ref="I38:I40"/>
    <mergeCell ref="I34:I36"/>
    <mergeCell ref="I30:I32"/>
    <mergeCell ref="I26:I28"/>
    <mergeCell ref="I22:I24"/>
    <mergeCell ref="I18:I20"/>
    <mergeCell ref="U15:V15"/>
    <mergeCell ref="W15:X15"/>
    <mergeCell ref="Y15:Z15"/>
    <mergeCell ref="U32:V32"/>
    <mergeCell ref="W32:X32"/>
    <mergeCell ref="AQ11:AR11"/>
    <mergeCell ref="I14:I16"/>
    <mergeCell ref="I10:I12"/>
    <mergeCell ref="AE16:AF16"/>
    <mergeCell ref="AG16:AH16"/>
    <mergeCell ref="U20:V20"/>
    <mergeCell ref="W20:X20"/>
    <mergeCell ref="AC24:AD24"/>
    <mergeCell ref="AE24:AF24"/>
    <mergeCell ref="AG24:AH24"/>
    <mergeCell ref="U23:V23"/>
    <mergeCell ref="W23:X23"/>
    <mergeCell ref="AI24:AJ24"/>
    <mergeCell ref="AK24:AL24"/>
    <mergeCell ref="AC12:AD12"/>
    <mergeCell ref="AE12:AF12"/>
    <mergeCell ref="AG12:AH12"/>
    <mergeCell ref="AI12:AJ12"/>
    <mergeCell ref="AK12:AL12"/>
    <mergeCell ref="AC15:AD15"/>
    <mergeCell ref="AI16:AJ16"/>
    <mergeCell ref="AK16:AL16"/>
    <mergeCell ref="AG11:AH11"/>
    <mergeCell ref="AM16:AN16"/>
    <mergeCell ref="A70:A72"/>
    <mergeCell ref="C70:C72"/>
    <mergeCell ref="L23:T23"/>
    <mergeCell ref="C66:C68"/>
    <mergeCell ref="L64:T64"/>
    <mergeCell ref="L67:T67"/>
    <mergeCell ref="L68:T68"/>
    <mergeCell ref="K70:K72"/>
    <mergeCell ref="K66:K68"/>
    <mergeCell ref="L24:T24"/>
    <mergeCell ref="F68:H68"/>
    <mergeCell ref="F64:H64"/>
    <mergeCell ref="F60:H60"/>
    <mergeCell ref="F56:H56"/>
    <mergeCell ref="F52:H52"/>
    <mergeCell ref="F48:H48"/>
    <mergeCell ref="F44:H44"/>
    <mergeCell ref="F28:H28"/>
    <mergeCell ref="F24:H24"/>
    <mergeCell ref="I70:I72"/>
    <mergeCell ref="I66:I68"/>
    <mergeCell ref="I62:I64"/>
    <mergeCell ref="I58:I60"/>
    <mergeCell ref="I54:I56"/>
    <mergeCell ref="D4:D5"/>
    <mergeCell ref="A4:A5"/>
    <mergeCell ref="C4:C5"/>
    <mergeCell ref="A10:A12"/>
    <mergeCell ref="C10:C12"/>
    <mergeCell ref="A14:A16"/>
    <mergeCell ref="C14:C16"/>
    <mergeCell ref="C6:C8"/>
    <mergeCell ref="A6:A8"/>
    <mergeCell ref="AK7:AL7"/>
    <mergeCell ref="Y7:Z7"/>
    <mergeCell ref="AA7:AB7"/>
    <mergeCell ref="Y8:Z8"/>
    <mergeCell ref="AA8:AB8"/>
    <mergeCell ref="U8:V8"/>
    <mergeCell ref="AZ1:AZ5"/>
    <mergeCell ref="AY1:AY5"/>
    <mergeCell ref="AX4:AX5"/>
    <mergeCell ref="AU4:AV4"/>
    <mergeCell ref="AW4:AW5"/>
    <mergeCell ref="AS4:AT4"/>
    <mergeCell ref="AS1:AX2"/>
    <mergeCell ref="AQ7:AR7"/>
    <mergeCell ref="AK8:AL8"/>
    <mergeCell ref="AM8:AN8"/>
    <mergeCell ref="AO8:AP8"/>
    <mergeCell ref="AQ8:AR8"/>
    <mergeCell ref="AI7:AJ7"/>
    <mergeCell ref="AT6:AT8"/>
    <mergeCell ref="AU6:AU8"/>
    <mergeCell ref="AV6:AV8"/>
    <mergeCell ref="AC7:AH7"/>
    <mergeCell ref="AC8:AH8"/>
    <mergeCell ref="U72:V72"/>
    <mergeCell ref="A18:A20"/>
    <mergeCell ref="C18:C20"/>
    <mergeCell ref="A53:AX53"/>
    <mergeCell ref="L60:T60"/>
    <mergeCell ref="AM60:AN60"/>
    <mergeCell ref="AO60:AP60"/>
    <mergeCell ref="AQ60:AR60"/>
    <mergeCell ref="A34:A36"/>
    <mergeCell ref="C34:C36"/>
    <mergeCell ref="A38:A40"/>
    <mergeCell ref="AQ23:AR23"/>
    <mergeCell ref="AK20:AL20"/>
    <mergeCell ref="AO20:AP20"/>
    <mergeCell ref="AQ20:AR20"/>
    <mergeCell ref="Y23:Z23"/>
    <mergeCell ref="AA23:AB23"/>
    <mergeCell ref="AC23:AD23"/>
    <mergeCell ref="AE23:AF23"/>
    <mergeCell ref="AG23:AH23"/>
    <mergeCell ref="AI23:AJ23"/>
    <mergeCell ref="AM20:AN20"/>
    <mergeCell ref="Y20:Z20"/>
    <mergeCell ref="AA20:AB20"/>
    <mergeCell ref="I1:I3"/>
    <mergeCell ref="U11:V11"/>
    <mergeCell ref="W11:X11"/>
    <mergeCell ref="K3:L3"/>
    <mergeCell ref="Q4:R4"/>
    <mergeCell ref="L8:T8"/>
    <mergeCell ref="L12:T12"/>
    <mergeCell ref="AI11:AJ11"/>
    <mergeCell ref="AK11:AL11"/>
    <mergeCell ref="Y11:Z11"/>
    <mergeCell ref="AA11:AB11"/>
    <mergeCell ref="AC11:AD11"/>
    <mergeCell ref="AE11:AF11"/>
    <mergeCell ref="U12:V12"/>
    <mergeCell ref="W12:X12"/>
    <mergeCell ref="Y12:Z12"/>
    <mergeCell ref="AA12:AB12"/>
    <mergeCell ref="A9:AX9"/>
    <mergeCell ref="AM7:AN7"/>
    <mergeCell ref="AO7:AP7"/>
    <mergeCell ref="AI8:AJ8"/>
    <mergeCell ref="K4:K5"/>
    <mergeCell ref="L7:T7"/>
    <mergeCell ref="L11:T11"/>
    <mergeCell ref="AU26:AU28"/>
    <mergeCell ref="AV26:AV28"/>
    <mergeCell ref="AO16:AP16"/>
    <mergeCell ref="A17:AX17"/>
    <mergeCell ref="K18:K20"/>
    <mergeCell ref="K14:K16"/>
    <mergeCell ref="L15:T15"/>
    <mergeCell ref="L16:T16"/>
    <mergeCell ref="L19:T19"/>
    <mergeCell ref="L20:T20"/>
    <mergeCell ref="AQ15:AR15"/>
    <mergeCell ref="AM15:AN15"/>
    <mergeCell ref="AO15:AP15"/>
    <mergeCell ref="AQ19:AR19"/>
    <mergeCell ref="AQ16:AR16"/>
    <mergeCell ref="U19:V19"/>
    <mergeCell ref="W19:X19"/>
    <mergeCell ref="AE15:AF15"/>
    <mergeCell ref="AG15:AH15"/>
    <mergeCell ref="AI15:AJ15"/>
    <mergeCell ref="AK15:AL15"/>
    <mergeCell ref="AS18:AS20"/>
    <mergeCell ref="AC20:AD20"/>
    <mergeCell ref="AE20:AF20"/>
    <mergeCell ref="Y27:Z27"/>
    <mergeCell ref="AA27:AB27"/>
    <mergeCell ref="AC27:AD27"/>
    <mergeCell ref="A25:AX25"/>
    <mergeCell ref="A22:A24"/>
    <mergeCell ref="AT18:AT20"/>
    <mergeCell ref="AU18:AU20"/>
    <mergeCell ref="AV18:AV20"/>
    <mergeCell ref="A21:AX21"/>
    <mergeCell ref="C22:C24"/>
    <mergeCell ref="K22:K24"/>
    <mergeCell ref="U24:V24"/>
    <mergeCell ref="W24:X24"/>
    <mergeCell ref="Y24:Z24"/>
    <mergeCell ref="AA24:AB24"/>
    <mergeCell ref="AM27:AN27"/>
    <mergeCell ref="AO27:AP27"/>
    <mergeCell ref="AQ24:AR24"/>
    <mergeCell ref="U27:V27"/>
    <mergeCell ref="W27:X27"/>
    <mergeCell ref="AS22:AS24"/>
    <mergeCell ref="AT22:AT24"/>
    <mergeCell ref="AU22:AU24"/>
    <mergeCell ref="AV22:AV24"/>
    <mergeCell ref="AM24:AN24"/>
    <mergeCell ref="AO24:AP24"/>
    <mergeCell ref="Y19:Z19"/>
    <mergeCell ref="AA19:AB19"/>
    <mergeCell ref="AC19:AD19"/>
    <mergeCell ref="AO23:AP23"/>
    <mergeCell ref="AE19:AF19"/>
    <mergeCell ref="AG19:AH19"/>
    <mergeCell ref="AI19:AJ19"/>
    <mergeCell ref="AK19:AL19"/>
    <mergeCell ref="AM19:AN19"/>
    <mergeCell ref="AO19:AP19"/>
    <mergeCell ref="AK23:AL23"/>
    <mergeCell ref="AM23:AN23"/>
    <mergeCell ref="AG20:AH20"/>
    <mergeCell ref="AI20:AJ20"/>
    <mergeCell ref="AQ31:AR31"/>
    <mergeCell ref="AC28:AD28"/>
    <mergeCell ref="AE28:AF28"/>
    <mergeCell ref="AG28:AH28"/>
    <mergeCell ref="AI28:AJ28"/>
    <mergeCell ref="AK28:AL28"/>
    <mergeCell ref="AQ28:AR28"/>
    <mergeCell ref="U31:V31"/>
    <mergeCell ref="W31:X31"/>
    <mergeCell ref="Y31:Z31"/>
    <mergeCell ref="AA31:AB31"/>
    <mergeCell ref="AC31:AD31"/>
    <mergeCell ref="AE31:AF31"/>
    <mergeCell ref="AG31:AH31"/>
    <mergeCell ref="AI31:AJ31"/>
    <mergeCell ref="AK31:AL31"/>
    <mergeCell ref="U28:V28"/>
    <mergeCell ref="W28:X28"/>
    <mergeCell ref="Y28:Z28"/>
    <mergeCell ref="AA28:AB28"/>
    <mergeCell ref="AO35:AP35"/>
    <mergeCell ref="A29:AX29"/>
    <mergeCell ref="A26:A28"/>
    <mergeCell ref="C26:C28"/>
    <mergeCell ref="K26:K28"/>
    <mergeCell ref="L27:T27"/>
    <mergeCell ref="L28:T28"/>
    <mergeCell ref="AQ27:AR27"/>
    <mergeCell ref="AG35:AH35"/>
    <mergeCell ref="AI35:AJ35"/>
    <mergeCell ref="AK35:AL35"/>
    <mergeCell ref="AM35:AN35"/>
    <mergeCell ref="Y32:Z32"/>
    <mergeCell ref="AA32:AB32"/>
    <mergeCell ref="AM28:AN28"/>
    <mergeCell ref="AO28:AP28"/>
    <mergeCell ref="AM31:AN31"/>
    <mergeCell ref="AO31:AP31"/>
    <mergeCell ref="AE27:AF27"/>
    <mergeCell ref="AG27:AH27"/>
    <mergeCell ref="AI27:AJ27"/>
    <mergeCell ref="AK27:AL27"/>
    <mergeCell ref="AS26:AS28"/>
    <mergeCell ref="AT26:AT28"/>
    <mergeCell ref="Y36:Z36"/>
    <mergeCell ref="AA36:AB36"/>
    <mergeCell ref="L36:T36"/>
    <mergeCell ref="AM32:AN32"/>
    <mergeCell ref="AO32:AP32"/>
    <mergeCell ref="AQ32:AR32"/>
    <mergeCell ref="U35:V35"/>
    <mergeCell ref="W35:X35"/>
    <mergeCell ref="Y35:Z35"/>
    <mergeCell ref="AA35:AB35"/>
    <mergeCell ref="A33:AX33"/>
    <mergeCell ref="A30:A32"/>
    <mergeCell ref="C30:C32"/>
    <mergeCell ref="K30:K32"/>
    <mergeCell ref="L31:T31"/>
    <mergeCell ref="L32:T32"/>
    <mergeCell ref="AQ35:AR35"/>
    <mergeCell ref="AC32:AD32"/>
    <mergeCell ref="AE32:AF32"/>
    <mergeCell ref="AG32:AH32"/>
    <mergeCell ref="AI32:AJ32"/>
    <mergeCell ref="AK32:AL32"/>
    <mergeCell ref="AC35:AD35"/>
    <mergeCell ref="AE35:AF35"/>
    <mergeCell ref="AM36:AN36"/>
    <mergeCell ref="AO36:AP36"/>
    <mergeCell ref="AM39:AN39"/>
    <mergeCell ref="AO39:AP39"/>
    <mergeCell ref="U36:V36"/>
    <mergeCell ref="W36:X36"/>
    <mergeCell ref="A37:AX37"/>
    <mergeCell ref="K34:K36"/>
    <mergeCell ref="L35:T35"/>
    <mergeCell ref="AQ39:AR39"/>
    <mergeCell ref="AC36:AD36"/>
    <mergeCell ref="AE36:AF36"/>
    <mergeCell ref="AG36:AH36"/>
    <mergeCell ref="AI36:AJ36"/>
    <mergeCell ref="AK36:AL36"/>
    <mergeCell ref="AQ36:AR36"/>
    <mergeCell ref="U39:V39"/>
    <mergeCell ref="W39:X39"/>
    <mergeCell ref="Y39:Z39"/>
    <mergeCell ref="AA39:AB39"/>
    <mergeCell ref="AC39:AD39"/>
    <mergeCell ref="AE39:AF39"/>
    <mergeCell ref="AG39:AH39"/>
    <mergeCell ref="AI39:AJ39"/>
    <mergeCell ref="U43:V43"/>
    <mergeCell ref="W43:X43"/>
    <mergeCell ref="Y43:Z43"/>
    <mergeCell ref="AA43:AB43"/>
    <mergeCell ref="AE40:AF40"/>
    <mergeCell ref="AG40:AH40"/>
    <mergeCell ref="AI40:AJ40"/>
    <mergeCell ref="AK40:AL40"/>
    <mergeCell ref="AE43:AF43"/>
    <mergeCell ref="AG43:AH43"/>
    <mergeCell ref="AI43:AJ43"/>
    <mergeCell ref="AK43:AL43"/>
    <mergeCell ref="A41:AX41"/>
    <mergeCell ref="C38:C40"/>
    <mergeCell ref="K38:K40"/>
    <mergeCell ref="F40:H40"/>
    <mergeCell ref="L39:T39"/>
    <mergeCell ref="L40:T40"/>
    <mergeCell ref="AK39:AL39"/>
    <mergeCell ref="AC43:AD43"/>
    <mergeCell ref="AS42:AS44"/>
    <mergeCell ref="AT42:AT44"/>
    <mergeCell ref="AU42:AU44"/>
    <mergeCell ref="AV42:AV44"/>
    <mergeCell ref="Y44:Z44"/>
    <mergeCell ref="AA44:AB44"/>
    <mergeCell ref="AC47:AD47"/>
    <mergeCell ref="AE47:AF47"/>
    <mergeCell ref="AG47:AH47"/>
    <mergeCell ref="AI47:AJ47"/>
    <mergeCell ref="AM40:AN40"/>
    <mergeCell ref="AO40:AP40"/>
    <mergeCell ref="AQ40:AR40"/>
    <mergeCell ref="AM43:AN43"/>
    <mergeCell ref="AO43:AP43"/>
    <mergeCell ref="AQ47:AR47"/>
    <mergeCell ref="AC44:AD44"/>
    <mergeCell ref="AE44:AF44"/>
    <mergeCell ref="AG44:AH44"/>
    <mergeCell ref="AI44:AJ44"/>
    <mergeCell ref="AK44:AL44"/>
    <mergeCell ref="AO44:AP44"/>
    <mergeCell ref="AQ44:AR44"/>
    <mergeCell ref="L44:T44"/>
    <mergeCell ref="AQ43:AR43"/>
    <mergeCell ref="AC40:AD40"/>
    <mergeCell ref="U40:V40"/>
    <mergeCell ref="W40:X40"/>
    <mergeCell ref="Y40:Z40"/>
    <mergeCell ref="AA40:AB40"/>
    <mergeCell ref="U48:V48"/>
    <mergeCell ref="W48:X48"/>
    <mergeCell ref="Y48:Z48"/>
    <mergeCell ref="AA48:AB48"/>
    <mergeCell ref="AO47:AP47"/>
    <mergeCell ref="AM44:AN44"/>
    <mergeCell ref="AK47:AL47"/>
    <mergeCell ref="AM47:AN47"/>
    <mergeCell ref="U44:V44"/>
    <mergeCell ref="W44:X44"/>
    <mergeCell ref="A45:AX45"/>
    <mergeCell ref="A42:A44"/>
    <mergeCell ref="C42:C44"/>
    <mergeCell ref="K42:K44"/>
    <mergeCell ref="I42:I44"/>
    <mergeCell ref="L43:T43"/>
    <mergeCell ref="U47:V47"/>
    <mergeCell ref="AQ51:AR51"/>
    <mergeCell ref="AC48:AD48"/>
    <mergeCell ref="AE48:AF48"/>
    <mergeCell ref="AG48:AH48"/>
    <mergeCell ref="AI48:AJ48"/>
    <mergeCell ref="AK48:AL48"/>
    <mergeCell ref="AE51:AF51"/>
    <mergeCell ref="AG51:AH51"/>
    <mergeCell ref="AI51:AJ51"/>
    <mergeCell ref="AK51:AL51"/>
    <mergeCell ref="AM51:AN51"/>
    <mergeCell ref="AO51:AP51"/>
    <mergeCell ref="Y52:Z52"/>
    <mergeCell ref="AA52:AB52"/>
    <mergeCell ref="AM48:AN48"/>
    <mergeCell ref="AO48:AP48"/>
    <mergeCell ref="AQ48:AR48"/>
    <mergeCell ref="U51:V51"/>
    <mergeCell ref="W51:X51"/>
    <mergeCell ref="Y51:Z51"/>
    <mergeCell ref="AA51:AB51"/>
    <mergeCell ref="AC51:AD51"/>
    <mergeCell ref="U52:V52"/>
    <mergeCell ref="W52:X52"/>
    <mergeCell ref="A49:AX49"/>
    <mergeCell ref="K50:K52"/>
    <mergeCell ref="K46:K48"/>
    <mergeCell ref="A46:A48"/>
    <mergeCell ref="C46:C48"/>
    <mergeCell ref="A50:A52"/>
    <mergeCell ref="C50:C52"/>
    <mergeCell ref="L47:T47"/>
    <mergeCell ref="L48:T48"/>
    <mergeCell ref="W47:X47"/>
    <mergeCell ref="Y47:Z47"/>
    <mergeCell ref="AA47:AB47"/>
    <mergeCell ref="AO55:AP55"/>
    <mergeCell ref="AQ55:AR55"/>
    <mergeCell ref="AC52:AD52"/>
    <mergeCell ref="AE52:AF52"/>
    <mergeCell ref="AG52:AH52"/>
    <mergeCell ref="AI52:AJ52"/>
    <mergeCell ref="AK52:AL52"/>
    <mergeCell ref="AO52:AP52"/>
    <mergeCell ref="AQ52:AR52"/>
    <mergeCell ref="AM52:AN52"/>
    <mergeCell ref="AK55:AL55"/>
    <mergeCell ref="AM55:AN55"/>
    <mergeCell ref="AI59:AJ59"/>
    <mergeCell ref="AK59:AL59"/>
    <mergeCell ref="AM59:AN59"/>
    <mergeCell ref="A54:A56"/>
    <mergeCell ref="U55:V55"/>
    <mergeCell ref="W55:X55"/>
    <mergeCell ref="Y55:Z55"/>
    <mergeCell ref="AA55:AB55"/>
    <mergeCell ref="AC55:AD55"/>
    <mergeCell ref="AE55:AF55"/>
    <mergeCell ref="AG55:AH55"/>
    <mergeCell ref="AI55:AJ55"/>
    <mergeCell ref="C54:C56"/>
    <mergeCell ref="U56:V56"/>
    <mergeCell ref="W56:X56"/>
    <mergeCell ref="Y56:Z56"/>
    <mergeCell ref="AA56:AB56"/>
    <mergeCell ref="K54:K56"/>
    <mergeCell ref="AA63:AB63"/>
    <mergeCell ref="L63:T63"/>
    <mergeCell ref="K62:K64"/>
    <mergeCell ref="K58:K60"/>
    <mergeCell ref="AQ56:AR56"/>
    <mergeCell ref="U59:V59"/>
    <mergeCell ref="W59:X59"/>
    <mergeCell ref="Y59:Z59"/>
    <mergeCell ref="AA59:AB59"/>
    <mergeCell ref="AC59:AD59"/>
    <mergeCell ref="AE59:AF59"/>
    <mergeCell ref="AO59:AP59"/>
    <mergeCell ref="AQ59:AR59"/>
    <mergeCell ref="AC56:AD56"/>
    <mergeCell ref="AE56:AF56"/>
    <mergeCell ref="AG56:AH56"/>
    <mergeCell ref="AI56:AJ56"/>
    <mergeCell ref="AK56:AL56"/>
    <mergeCell ref="A57:AX57"/>
    <mergeCell ref="AM56:AN56"/>
    <mergeCell ref="AO56:AP56"/>
    <mergeCell ref="A58:A60"/>
    <mergeCell ref="C58:C60"/>
    <mergeCell ref="AG59:AH59"/>
    <mergeCell ref="AK67:AL67"/>
    <mergeCell ref="Y64:Z64"/>
    <mergeCell ref="AA64:AB64"/>
    <mergeCell ref="AM63:AN63"/>
    <mergeCell ref="AO63:AP63"/>
    <mergeCell ref="AQ63:AR63"/>
    <mergeCell ref="AC60:AD60"/>
    <mergeCell ref="AE60:AF60"/>
    <mergeCell ref="AG60:AH60"/>
    <mergeCell ref="AI60:AJ60"/>
    <mergeCell ref="AK60:AL60"/>
    <mergeCell ref="AC63:AD63"/>
    <mergeCell ref="AE63:AF63"/>
    <mergeCell ref="AG63:AH63"/>
    <mergeCell ref="AI63:AJ63"/>
    <mergeCell ref="AK63:AL63"/>
    <mergeCell ref="A61:AX61"/>
    <mergeCell ref="U60:V60"/>
    <mergeCell ref="W60:X60"/>
    <mergeCell ref="Y60:Z60"/>
    <mergeCell ref="AA60:AB60"/>
    <mergeCell ref="U63:V63"/>
    <mergeCell ref="W63:X63"/>
    <mergeCell ref="Y63:Z63"/>
    <mergeCell ref="AM64:AN64"/>
    <mergeCell ref="AO64:AP64"/>
    <mergeCell ref="AM67:AN67"/>
    <mergeCell ref="AO67:AP67"/>
    <mergeCell ref="U64:V64"/>
    <mergeCell ref="W64:X64"/>
    <mergeCell ref="A65:AX65"/>
    <mergeCell ref="A62:A64"/>
    <mergeCell ref="C62:C64"/>
    <mergeCell ref="AQ67:AR67"/>
    <mergeCell ref="AC64:AD64"/>
    <mergeCell ref="AE64:AF64"/>
    <mergeCell ref="AG64:AH64"/>
    <mergeCell ref="AI64:AJ64"/>
    <mergeCell ref="AK64:AL64"/>
    <mergeCell ref="AQ64:AR64"/>
    <mergeCell ref="U67:V67"/>
    <mergeCell ref="W67:X67"/>
    <mergeCell ref="Y67:Z67"/>
    <mergeCell ref="AA67:AB67"/>
    <mergeCell ref="AC67:AD67"/>
    <mergeCell ref="AE67:AF67"/>
    <mergeCell ref="AG67:AH67"/>
    <mergeCell ref="AI67:AJ67"/>
    <mergeCell ref="U71:V71"/>
    <mergeCell ref="W71:X71"/>
    <mergeCell ref="Y71:Z71"/>
    <mergeCell ref="AA71:AB71"/>
    <mergeCell ref="AC71:AD71"/>
    <mergeCell ref="AE71:AF71"/>
    <mergeCell ref="U68:V68"/>
    <mergeCell ref="W68:X68"/>
    <mergeCell ref="Y68:Z68"/>
    <mergeCell ref="AA68:AB68"/>
    <mergeCell ref="AO72:AP72"/>
    <mergeCell ref="AQ72:AR72"/>
    <mergeCell ref="AM72:AN72"/>
    <mergeCell ref="AO71:AP71"/>
    <mergeCell ref="AQ71:AR71"/>
    <mergeCell ref="AC68:AD68"/>
    <mergeCell ref="AE68:AF68"/>
    <mergeCell ref="AG68:AH68"/>
    <mergeCell ref="AI68:AJ68"/>
    <mergeCell ref="AK68:AL68"/>
    <mergeCell ref="L71:T71"/>
    <mergeCell ref="L72:T72"/>
    <mergeCell ref="L51:T51"/>
    <mergeCell ref="L52:T52"/>
    <mergeCell ref="L55:T55"/>
    <mergeCell ref="L56:T56"/>
    <mergeCell ref="L59:T59"/>
    <mergeCell ref="A69:AX69"/>
    <mergeCell ref="A66:A68"/>
    <mergeCell ref="W72:X72"/>
    <mergeCell ref="Y72:Z72"/>
    <mergeCell ref="AA72:AB72"/>
    <mergeCell ref="AM68:AN68"/>
    <mergeCell ref="AO68:AP68"/>
    <mergeCell ref="AQ68:AR68"/>
    <mergeCell ref="AG71:AH71"/>
    <mergeCell ref="AI71:AJ71"/>
    <mergeCell ref="AK71:AL71"/>
    <mergeCell ref="AM71:AN71"/>
    <mergeCell ref="AC72:AD72"/>
    <mergeCell ref="AE72:AF72"/>
    <mergeCell ref="AG72:AH72"/>
    <mergeCell ref="AI72:AJ72"/>
    <mergeCell ref="AK72:AL72"/>
    <mergeCell ref="AV10:AV12"/>
    <mergeCell ref="AU10:AU12"/>
    <mergeCell ref="AT10:AT12"/>
    <mergeCell ref="AS10:AS12"/>
    <mergeCell ref="AS6:AS8"/>
    <mergeCell ref="AS14:AS16"/>
    <mergeCell ref="AT14:AT16"/>
    <mergeCell ref="AU14:AU16"/>
    <mergeCell ref="AV14:AV16"/>
    <mergeCell ref="AS30:AS32"/>
    <mergeCell ref="AT30:AT32"/>
    <mergeCell ref="AU30:AU32"/>
    <mergeCell ref="AV30:AV32"/>
    <mergeCell ref="AS34:AS36"/>
    <mergeCell ref="AT34:AT36"/>
    <mergeCell ref="AU34:AU36"/>
    <mergeCell ref="AV34:AV36"/>
    <mergeCell ref="AS38:AS40"/>
    <mergeCell ref="AT38:AT40"/>
    <mergeCell ref="AU38:AU40"/>
    <mergeCell ref="AV38:AV40"/>
    <mergeCell ref="AS46:AS48"/>
    <mergeCell ref="AT46:AT48"/>
    <mergeCell ref="AU46:AU48"/>
    <mergeCell ref="AV46:AV48"/>
    <mergeCell ref="AS50:AS52"/>
    <mergeCell ref="AT50:AT52"/>
    <mergeCell ref="AU50:AU52"/>
    <mergeCell ref="AV50:AV52"/>
    <mergeCell ref="AS54:AS56"/>
    <mergeCell ref="AT54:AT56"/>
    <mergeCell ref="AU54:AU56"/>
    <mergeCell ref="AV54:AV56"/>
    <mergeCell ref="AV58:AV60"/>
    <mergeCell ref="AS62:AS64"/>
    <mergeCell ref="AT62:AT64"/>
    <mergeCell ref="AU62:AU64"/>
    <mergeCell ref="AV62:AV64"/>
    <mergeCell ref="AS66:AS68"/>
    <mergeCell ref="AT66:AT68"/>
    <mergeCell ref="AU66:AU68"/>
    <mergeCell ref="AV66:AV68"/>
    <mergeCell ref="AS70:AS72"/>
    <mergeCell ref="AT70:AT72"/>
    <mergeCell ref="AU70:AU72"/>
    <mergeCell ref="AV70:AV72"/>
    <mergeCell ref="D22:D23"/>
    <mergeCell ref="D18:D19"/>
    <mergeCell ref="D14:D15"/>
    <mergeCell ref="D10:D11"/>
    <mergeCell ref="D6:D7"/>
    <mergeCell ref="D70:D71"/>
    <mergeCell ref="D66:D67"/>
    <mergeCell ref="D62:D63"/>
    <mergeCell ref="D58:D59"/>
    <mergeCell ref="D54:D55"/>
    <mergeCell ref="D50:D51"/>
    <mergeCell ref="D46:D47"/>
    <mergeCell ref="D42:D43"/>
    <mergeCell ref="D38:D39"/>
    <mergeCell ref="D34:D35"/>
    <mergeCell ref="D30:D31"/>
    <mergeCell ref="D26:D27"/>
    <mergeCell ref="AS58:AS60"/>
    <mergeCell ref="AT58:AT60"/>
    <mergeCell ref="AU58:AU60"/>
  </mergeCells>
  <phoneticPr fontId="2"/>
  <dataValidations count="1">
    <dataValidation type="list" allowBlank="1" showInputMessage="1" showErrorMessage="1" sqref="D58 D70 D62 D50 D54 D46 D14 D42 D38 D34 D30 D26 D22 D18 D6 D10 D66" xr:uid="{00000000-0002-0000-0000-000000000000}">
      <formula1>$S$76:$S$80</formula1>
    </dataValidation>
  </dataValidations>
  <pageMargins left="0.70866141732283472" right="0.70866141732283472" top="0.94488188976377963" bottom="0.74803149606299213" header="0.31496062992125984" footer="0.31496062992125984"/>
  <pageSetup paperSize="8" scale="61" orientation="landscape" cellComments="asDisplayed" r:id="rId1"/>
  <headerFooter>
    <oddFooter>&amp;R&amp;"MS P ゴシック,太字"長野労働局監督課Ver.1.0（2020.3)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3"/>
  <sheetViews>
    <sheetView workbookViewId="0">
      <selection activeCell="C15" sqref="C15"/>
    </sheetView>
  </sheetViews>
  <sheetFormatPr defaultRowHeight="13.5"/>
  <cols>
    <col min="3" max="3" width="14.125" customWidth="1"/>
  </cols>
  <sheetData>
    <row r="1" spans="1:11" ht="29.25" customHeight="1">
      <c r="A1" t="s">
        <v>60</v>
      </c>
      <c r="K1" s="101" t="s">
        <v>101</v>
      </c>
    </row>
    <row r="2" spans="1:11">
      <c r="A2" t="s">
        <v>103</v>
      </c>
    </row>
    <row r="3" spans="1:11">
      <c r="A3" s="242" t="s">
        <v>29</v>
      </c>
      <c r="B3" s="239" t="s">
        <v>50</v>
      </c>
      <c r="C3" s="237"/>
      <c r="D3" s="238"/>
      <c r="E3" s="20" t="s">
        <v>28</v>
      </c>
      <c r="F3" s="20" t="s">
        <v>25</v>
      </c>
      <c r="G3" s="20" t="s">
        <v>22</v>
      </c>
      <c r="H3" s="20" t="s">
        <v>17</v>
      </c>
      <c r="I3" s="20" t="s">
        <v>11</v>
      </c>
      <c r="J3" s="20" t="s">
        <v>6</v>
      </c>
      <c r="K3" s="20" t="s">
        <v>49</v>
      </c>
    </row>
    <row r="4" spans="1:11" ht="20.25" customHeight="1">
      <c r="A4" s="243"/>
      <c r="B4" s="239" t="s">
        <v>58</v>
      </c>
      <c r="C4" s="237"/>
      <c r="D4" s="238"/>
      <c r="E4" s="20" t="s">
        <v>41</v>
      </c>
      <c r="F4" s="20" t="s">
        <v>40</v>
      </c>
      <c r="G4" s="20" t="s">
        <v>47</v>
      </c>
      <c r="H4" s="20" t="s">
        <v>57</v>
      </c>
      <c r="I4" s="20" t="s">
        <v>56</v>
      </c>
      <c r="J4" s="20" t="s">
        <v>55</v>
      </c>
      <c r="K4" s="20" t="s">
        <v>54</v>
      </c>
    </row>
    <row r="6" spans="1:11">
      <c r="A6" t="s">
        <v>53</v>
      </c>
    </row>
    <row r="7" spans="1:11">
      <c r="A7" s="240"/>
      <c r="B7" s="246" t="s">
        <v>52</v>
      </c>
      <c r="C7" s="247" t="s">
        <v>51</v>
      </c>
      <c r="D7" s="239"/>
      <c r="E7" s="237" t="s">
        <v>50</v>
      </c>
      <c r="F7" s="237"/>
      <c r="G7" s="237"/>
      <c r="H7" s="237"/>
      <c r="I7" s="237"/>
      <c r="J7" s="237"/>
      <c r="K7" s="238"/>
    </row>
    <row r="8" spans="1:11">
      <c r="A8" s="241"/>
      <c r="B8" s="246"/>
      <c r="C8" s="209"/>
      <c r="D8" s="239"/>
      <c r="E8" s="20" t="s">
        <v>28</v>
      </c>
      <c r="F8" s="20" t="s">
        <v>25</v>
      </c>
      <c r="G8" s="20" t="s">
        <v>22</v>
      </c>
      <c r="H8" s="20" t="s">
        <v>17</v>
      </c>
      <c r="I8" s="20" t="s">
        <v>11</v>
      </c>
      <c r="J8" s="20" t="s">
        <v>6</v>
      </c>
      <c r="K8" s="20" t="s">
        <v>49</v>
      </c>
    </row>
    <row r="9" spans="1:11" ht="20.25" customHeight="1">
      <c r="A9" s="22" t="s">
        <v>26</v>
      </c>
      <c r="B9" s="21" t="s">
        <v>38</v>
      </c>
      <c r="C9" s="21" t="s">
        <v>48</v>
      </c>
      <c r="D9" s="244" t="s">
        <v>95</v>
      </c>
      <c r="E9" s="20" t="s">
        <v>35</v>
      </c>
      <c r="F9" s="20" t="s">
        <v>43</v>
      </c>
      <c r="G9" s="20" t="s">
        <v>42</v>
      </c>
      <c r="H9" s="20" t="s">
        <v>41</v>
      </c>
      <c r="I9" s="20" t="s">
        <v>47</v>
      </c>
      <c r="J9" s="20" t="s">
        <v>46</v>
      </c>
      <c r="K9" s="20" t="s">
        <v>45</v>
      </c>
    </row>
    <row r="10" spans="1:11" ht="20.25" customHeight="1">
      <c r="A10" s="22" t="s">
        <v>24</v>
      </c>
      <c r="B10" s="21" t="s">
        <v>31</v>
      </c>
      <c r="C10" s="21" t="s">
        <v>44</v>
      </c>
      <c r="D10" s="245"/>
      <c r="E10" s="20" t="s">
        <v>37</v>
      </c>
      <c r="F10" s="20" t="s">
        <v>36</v>
      </c>
      <c r="G10" s="20" t="s">
        <v>36</v>
      </c>
      <c r="H10" s="20" t="s">
        <v>43</v>
      </c>
      <c r="I10" s="20" t="s">
        <v>42</v>
      </c>
      <c r="J10" s="20" t="s">
        <v>41</v>
      </c>
      <c r="K10" s="20" t="s">
        <v>40</v>
      </c>
    </row>
    <row r="11" spans="1:11" ht="20.25" customHeight="1">
      <c r="A11" s="22" t="s">
        <v>21</v>
      </c>
      <c r="B11" s="21" t="s">
        <v>32</v>
      </c>
      <c r="C11" s="21" t="s">
        <v>39</v>
      </c>
      <c r="D11" s="245"/>
      <c r="E11" s="20" t="s">
        <v>31</v>
      </c>
      <c r="F11" s="20" t="s">
        <v>38</v>
      </c>
      <c r="G11" s="20" t="s">
        <v>38</v>
      </c>
      <c r="H11" s="20" t="s">
        <v>37</v>
      </c>
      <c r="I11" s="20" t="s">
        <v>36</v>
      </c>
      <c r="J11" s="20" t="s">
        <v>36</v>
      </c>
      <c r="K11" s="20" t="s">
        <v>35</v>
      </c>
    </row>
    <row r="12" spans="1:11" ht="20.25" customHeight="1">
      <c r="A12" s="22" t="s">
        <v>15</v>
      </c>
      <c r="B12" s="21" t="s">
        <v>33</v>
      </c>
      <c r="C12" s="21" t="s">
        <v>34</v>
      </c>
      <c r="D12" s="245"/>
      <c r="E12" s="20" t="s">
        <v>33</v>
      </c>
      <c r="F12" s="20" t="s">
        <v>32</v>
      </c>
      <c r="G12" s="20" t="s">
        <v>32</v>
      </c>
      <c r="H12" s="20" t="s">
        <v>32</v>
      </c>
      <c r="I12" s="20" t="s">
        <v>31</v>
      </c>
      <c r="J12" s="20" t="s">
        <v>31</v>
      </c>
      <c r="K12" s="20" t="s">
        <v>31</v>
      </c>
    </row>
    <row r="13" spans="1:11">
      <c r="C13" s="12" t="s">
        <v>30</v>
      </c>
    </row>
  </sheetData>
  <mergeCells count="9">
    <mergeCell ref="D9:D12"/>
    <mergeCell ref="B7:B8"/>
    <mergeCell ref="C7:C8"/>
    <mergeCell ref="E7:K7"/>
    <mergeCell ref="B3:D3"/>
    <mergeCell ref="A7:A8"/>
    <mergeCell ref="B4:D4"/>
    <mergeCell ref="A3:A4"/>
    <mergeCell ref="D7:D8"/>
  </mergeCells>
  <phoneticPr fontId="2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7"/>
  <sheetViews>
    <sheetView showGridLines="0" workbookViewId="0">
      <selection sqref="A1:H1"/>
    </sheetView>
  </sheetViews>
  <sheetFormatPr defaultRowHeight="13.5"/>
  <cols>
    <col min="1" max="1" width="9" customWidth="1"/>
  </cols>
  <sheetData>
    <row r="1" spans="1:8" ht="32.25" customHeight="1">
      <c r="A1" s="248" t="s">
        <v>102</v>
      </c>
      <c r="B1" s="248"/>
      <c r="C1" s="248"/>
      <c r="D1" s="248"/>
      <c r="E1" s="248"/>
      <c r="F1" s="248"/>
      <c r="G1" s="248"/>
      <c r="H1" s="248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1"/>
      <c r="B18" s="1"/>
      <c r="C18" s="1"/>
      <c r="D18" s="1"/>
      <c r="E18" s="1"/>
      <c r="F18" s="1"/>
      <c r="G18" s="1"/>
      <c r="H18" s="1"/>
    </row>
    <row r="19" spans="1:8">
      <c r="A19" s="1"/>
      <c r="B19" s="1"/>
      <c r="C19" s="1"/>
      <c r="D19" s="1"/>
      <c r="E19" s="1"/>
      <c r="F19" s="1"/>
      <c r="G19" s="1"/>
      <c r="H19" s="1"/>
    </row>
    <row r="20" spans="1:8">
      <c r="A20" s="1"/>
      <c r="B20" s="1"/>
      <c r="C20" s="1"/>
      <c r="D20" s="1"/>
      <c r="E20" s="1"/>
      <c r="F20" s="1"/>
      <c r="G20" s="1"/>
      <c r="H20" s="1"/>
    </row>
    <row r="21" spans="1:8">
      <c r="A21" s="1"/>
      <c r="B21" s="1"/>
      <c r="C21" s="1"/>
      <c r="D21" s="1"/>
      <c r="E21" s="1"/>
      <c r="F21" s="1"/>
      <c r="G21" s="1"/>
      <c r="H21" s="1"/>
    </row>
    <row r="22" spans="1:8">
      <c r="A22" s="1"/>
      <c r="B22" s="1"/>
      <c r="C22" s="1"/>
      <c r="D22" s="1"/>
      <c r="E22" s="1"/>
      <c r="F22" s="1"/>
      <c r="G22" s="1"/>
      <c r="H22" s="1"/>
    </row>
    <row r="23" spans="1:8">
      <c r="A23" s="1"/>
      <c r="B23" s="1"/>
      <c r="C23" s="1"/>
      <c r="D23" s="1"/>
      <c r="E23" s="1"/>
      <c r="F23" s="1"/>
      <c r="G23" s="1"/>
      <c r="H23" s="1"/>
    </row>
    <row r="24" spans="1:8">
      <c r="A24" s="1"/>
      <c r="B24" s="1"/>
      <c r="C24" s="1"/>
      <c r="D24" s="1"/>
      <c r="E24" s="1"/>
      <c r="F24" s="1"/>
      <c r="G24" s="1"/>
      <c r="H24" s="1"/>
    </row>
    <row r="25" spans="1:8">
      <c r="A25" s="1"/>
      <c r="B25" s="1"/>
      <c r="C25" s="1"/>
      <c r="D25" s="1"/>
      <c r="E25" s="1"/>
      <c r="F25" s="1"/>
      <c r="G25" s="1"/>
      <c r="H25" s="1"/>
    </row>
    <row r="26" spans="1:8">
      <c r="A26" s="1"/>
      <c r="B26" s="1"/>
      <c r="C26" s="1"/>
      <c r="D26" s="1"/>
      <c r="E26" s="1"/>
      <c r="F26" s="1"/>
      <c r="G26" s="1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</sheetData>
  <mergeCells count="1">
    <mergeCell ref="A1:H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"/>
  <sheetViews>
    <sheetView workbookViewId="0">
      <selection activeCell="Q28" sqref="Q28"/>
    </sheetView>
  </sheetViews>
  <sheetFormatPr defaultRowHeight="13.5"/>
  <sheetData/>
  <phoneticPr fontId="2"/>
  <pageMargins left="0.7" right="0.7" top="0.75" bottom="0.75" header="0.3" footer="0.3"/>
  <pageSetup paperSize="9" scale="9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"/>
  <sheetViews>
    <sheetView workbookViewId="0">
      <selection activeCell="S26" sqref="S26"/>
    </sheetView>
  </sheetViews>
  <sheetFormatPr defaultRowHeight="13.5"/>
  <sheetData/>
  <phoneticPr fontId="2"/>
  <pageMargins left="0.7" right="0.7" top="0.75" bottom="0.75" header="0.3" footer="0.3"/>
  <pageSetup paperSize="8" scale="9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I3" sqref="I3"/>
    </sheetView>
  </sheetViews>
  <sheetFormatPr defaultRowHeight="13.5"/>
  <sheetData/>
  <phoneticPr fontId="2"/>
  <pageMargins left="0.7" right="0.7" top="0.75" bottom="0.75" header="0.3" footer="0.3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年休管理簿（作成参考例）</vt:lpstr>
      <vt:lpstr>別表（付与日数）</vt:lpstr>
      <vt:lpstr>【説明資料①】年休の管理</vt:lpstr>
      <vt:lpstr>【説明資料②】年5日確実取得</vt:lpstr>
      <vt:lpstr>【参考】時間単位年休について</vt:lpstr>
      <vt:lpstr>【参考２】時間単位年休具体例</vt:lpstr>
      <vt:lpstr>'年休管理簿（作成参考例）'!Print_Area</vt:lpstr>
      <vt:lpstr>短1日</vt:lpstr>
      <vt:lpstr>短2日</vt:lpstr>
      <vt:lpstr>短3日</vt:lpstr>
      <vt:lpstr>短4日</vt:lpstr>
      <vt:lpstr>通常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松尾直彦</dc:creator>
  <cp:lastModifiedBy>秀治 金久保</cp:lastModifiedBy>
  <cp:lastPrinted>2020-03-24T00:02:44Z</cp:lastPrinted>
  <dcterms:created xsi:type="dcterms:W3CDTF">2020-03-09T01:50:16Z</dcterms:created>
  <dcterms:modified xsi:type="dcterms:W3CDTF">2025-09-21T07:28:03Z</dcterms:modified>
</cp:coreProperties>
</file>